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Titles" sheetId="1" r:id="rId1"/>
    <sheet name="Narrative" sheetId="2" r:id="rId2"/>
    <sheet name="01.01" sheetId="3" r:id="rId3"/>
    <sheet name="01.02" sheetId="4" r:id="rId4"/>
    <sheet name="01.03" sheetId="5" r:id="rId5"/>
    <sheet name="01.04" sheetId="6" r:id="rId6"/>
    <sheet name="01.05" sheetId="7" r:id="rId7"/>
    <sheet name="01.06" sheetId="8" r:id="rId8"/>
    <sheet name="01.07" sheetId="9" r:id="rId9"/>
    <sheet name="01.08" sheetId="10" r:id="rId10"/>
    <sheet name="01.09" sheetId="11" r:id="rId11"/>
    <sheet name="01.10" sheetId="12" r:id="rId12"/>
    <sheet name="01.11" sheetId="13" r:id="rId13"/>
    <sheet name="01.12" sheetId="14" r:id="rId14"/>
    <sheet name="01.13" sheetId="15" r:id="rId15"/>
    <sheet name="01.14" sheetId="16" r:id="rId16"/>
    <sheet name="01.15" sheetId="17" r:id="rId17"/>
    <sheet name="01.16" sheetId="18" r:id="rId18"/>
    <sheet name="01.17" sheetId="19" r:id="rId19"/>
    <sheet name="01.18" sheetId="20" r:id="rId20"/>
    <sheet name="01.19" sheetId="21" r:id="rId21"/>
    <sheet name="01.20" sheetId="22" r:id="rId22"/>
    <sheet name="01.21" sheetId="23" r:id="rId23"/>
    <sheet name="01.22" sheetId="24" r:id="rId24"/>
    <sheet name="01.23" sheetId="25" r:id="rId25"/>
    <sheet name="01.24" sheetId="26" r:id="rId26"/>
    <sheet name="01.25" sheetId="27" r:id="rId27"/>
    <sheet name="01.26" sheetId="28" r:id="rId28"/>
    <sheet name="01.27" sheetId="29" r:id="rId29"/>
    <sheet name="01.28" sheetId="30" r:id="rId30"/>
    <sheet name="01.29" sheetId="31" r:id="rId31"/>
    <sheet name="01.30" sheetId="32" r:id="rId32"/>
    <sheet name="01.31" sheetId="33" r:id="rId33"/>
    <sheet name="01.32" sheetId="34" r:id="rId34"/>
    <sheet name="01.33" sheetId="35" r:id="rId35"/>
    <sheet name="01.34" sheetId="36" r:id="rId36"/>
    <sheet name="01.35" sheetId="37" r:id="rId37"/>
    <sheet name="01.36" sheetId="38" r:id="rId38"/>
    <sheet name="01.37" sheetId="39" r:id="rId39"/>
    <sheet name="01.38" sheetId="40" r:id="rId40"/>
    <sheet name="01.39" sheetId="41" r:id="rId41"/>
    <sheet name="01.40" sheetId="42" r:id="rId42"/>
    <sheet name="01.41" sheetId="43" r:id="rId43"/>
    <sheet name="01.42" sheetId="44" r:id="rId44"/>
    <sheet name="01.43" sheetId="45" r:id="rId45"/>
    <sheet name="01.44" sheetId="46" r:id="rId46"/>
    <sheet name="01.45" sheetId="47" r:id="rId47"/>
    <sheet name="01.46" sheetId="48" r:id="rId48"/>
    <sheet name="01.47" sheetId="49" r:id="rId49"/>
    <sheet name="01.48" sheetId="50" r:id="rId50"/>
    <sheet name="01.49" sheetId="51" r:id="rId51"/>
    <sheet name="01.50" sheetId="52" r:id="rId52"/>
    <sheet name="01.51" sheetId="53" r:id="rId53"/>
    <sheet name="01.52" sheetId="54" r:id="rId54"/>
    <sheet name="01.53" sheetId="55" r:id="rId55"/>
    <sheet name="01.54" sheetId="56" r:id="rId56"/>
    <sheet name="01.55" sheetId="57" r:id="rId57"/>
    <sheet name="01.56" sheetId="58" r:id="rId58"/>
    <sheet name="01.57" sheetId="59" r:id="rId59"/>
    <sheet name="01.58" sheetId="60" r:id="rId60"/>
    <sheet name="01.59" sheetId="61" r:id="rId61"/>
    <sheet name="01.60" sheetId="62" r:id="rId62"/>
    <sheet name="01.61" sheetId="63" r:id="rId63"/>
    <sheet name="01.62" sheetId="64" r:id="rId64"/>
    <sheet name="01.63" sheetId="65" r:id="rId65"/>
    <sheet name="01.64" sheetId="66" r:id="rId66"/>
    <sheet name="01.65" sheetId="67" r:id="rId67"/>
    <sheet name="01.66" sheetId="68" r:id="rId68"/>
    <sheet name="01.67" sheetId="69" r:id="rId69"/>
  </sheets>
  <externalReferences>
    <externalReference r:id="rId72"/>
    <externalReference r:id="rId73"/>
    <externalReference r:id="rId74"/>
    <externalReference r:id="rId75"/>
    <externalReference r:id="rId76"/>
  </externalReferences>
  <definedNames>
    <definedName name="__________new10" localSheetId="1" hidden="1">{"'B-2 QSER Jun 98 4-27-98 cor'!$A$1:$F$57"}</definedName>
    <definedName name="__________new10" localSheetId="0" hidden="1">{"'B-2 QSER Jun 98 4-27-98 cor'!$A$1:$F$57"}</definedName>
    <definedName name="__________new10" hidden="1">{"'B-2 QSER Jun 98 4-27-98 cor'!$A$1:$F$57"}</definedName>
    <definedName name="__________new2" localSheetId="1" hidden="1">{"'B-2 QSER Jun 98 4-27-98 cor'!$A$1:$F$57"}</definedName>
    <definedName name="__________new2" localSheetId="0" hidden="1">{"'B-2 QSER Jun 98 4-27-98 cor'!$A$1:$F$57"}</definedName>
    <definedName name="__________new2" hidden="1">{"'B-2 QSER Jun 98 4-27-98 cor'!$A$1:$F$57"}</definedName>
    <definedName name="__________new5" localSheetId="1" hidden="1">{"'B-2 QSER Jun 98 4-27-98 cor'!$A$1:$F$57"}</definedName>
    <definedName name="__________new5" localSheetId="0" hidden="1">{"'B-2 QSER Jun 98 4-27-98 cor'!$A$1:$F$57"}</definedName>
    <definedName name="__________new5" hidden="1">{"'B-2 QSER Jun 98 4-27-98 cor'!$A$1:$F$57"}</definedName>
    <definedName name="__________old2" localSheetId="1" hidden="1">{"'B-2 QSER Jun 98 4-27-98 cor'!$A$1:$F$57"}</definedName>
    <definedName name="__________old2" localSheetId="0" hidden="1">{"'B-2 QSER Jun 98 4-27-98 cor'!$A$1:$F$57"}</definedName>
    <definedName name="__________old2" hidden="1">{"'B-2 QSER Jun 98 4-27-98 cor'!$A$1:$F$57"}</definedName>
    <definedName name="_________new10" localSheetId="1" hidden="1">{"'B-2 QSER Jun 98 4-27-98 cor'!$A$1:$F$57"}</definedName>
    <definedName name="_________new10" localSheetId="0" hidden="1">{"'B-2 QSER Jun 98 4-27-98 cor'!$A$1:$F$57"}</definedName>
    <definedName name="_________new10" hidden="1">{"'B-2 QSER Jun 98 4-27-98 cor'!$A$1:$F$57"}</definedName>
    <definedName name="_________new2" localSheetId="1" hidden="1">{"'B-2 QSER Jun 98 4-27-98 cor'!$A$1:$F$57"}</definedName>
    <definedName name="_________new2" localSheetId="0" hidden="1">{"'B-2 QSER Jun 98 4-27-98 cor'!$A$1:$F$57"}</definedName>
    <definedName name="_________new2" hidden="1">{"'B-2 QSER Jun 98 4-27-98 cor'!$A$1:$F$57"}</definedName>
    <definedName name="_________new5" localSheetId="1" hidden="1">{"'B-2 QSER Jun 98 4-27-98 cor'!$A$1:$F$57"}</definedName>
    <definedName name="_________new5" localSheetId="0" hidden="1">{"'B-2 QSER Jun 98 4-27-98 cor'!$A$1:$F$57"}</definedName>
    <definedName name="_________new5" hidden="1">{"'B-2 QSER Jun 98 4-27-98 cor'!$A$1:$F$57"}</definedName>
    <definedName name="_________old2" localSheetId="1" hidden="1">{"'B-2 QSER Jun 98 4-27-98 cor'!$A$1:$F$57"}</definedName>
    <definedName name="_________old2" localSheetId="0" hidden="1">{"'B-2 QSER Jun 98 4-27-98 cor'!$A$1:$F$57"}</definedName>
    <definedName name="_________old2" hidden="1">{"'B-2 QSER Jun 98 4-27-98 cor'!$A$1:$F$57"}</definedName>
    <definedName name="________new10" localSheetId="1" hidden="1">{"'B-2 QSER Jun 98 4-27-98 cor'!$A$1:$F$57"}</definedName>
    <definedName name="________new10" localSheetId="0" hidden="1">{"'B-2 QSER Jun 98 4-27-98 cor'!$A$1:$F$57"}</definedName>
    <definedName name="________new10" hidden="1">{"'B-2 QSER Jun 98 4-27-98 cor'!$A$1:$F$57"}</definedName>
    <definedName name="________new2" localSheetId="1" hidden="1">{"'B-2 QSER Jun 98 4-27-98 cor'!$A$1:$F$57"}</definedName>
    <definedName name="________new2" localSheetId="0" hidden="1">{"'B-2 QSER Jun 98 4-27-98 cor'!$A$1:$F$57"}</definedName>
    <definedName name="________new2" hidden="1">{"'B-2 QSER Jun 98 4-27-98 cor'!$A$1:$F$57"}</definedName>
    <definedName name="________new5" localSheetId="1" hidden="1">{"'B-2 QSER Jun 98 4-27-98 cor'!$A$1:$F$57"}</definedName>
    <definedName name="________new5" localSheetId="0" hidden="1">{"'B-2 QSER Jun 98 4-27-98 cor'!$A$1:$F$57"}</definedName>
    <definedName name="________new5" hidden="1">{"'B-2 QSER Jun 98 4-27-98 cor'!$A$1:$F$57"}</definedName>
    <definedName name="________old2" localSheetId="1" hidden="1">{"'B-2 QSER Jun 98 4-27-98 cor'!$A$1:$F$57"}</definedName>
    <definedName name="________old2" localSheetId="0" hidden="1">{"'B-2 QSER Jun 98 4-27-98 cor'!$A$1:$F$57"}</definedName>
    <definedName name="________old2" hidden="1">{"'B-2 QSER Jun 98 4-27-98 cor'!$A$1:$F$57"}</definedName>
    <definedName name="_______new10" localSheetId="1" hidden="1">{"'B-2 QSER Jun 98 4-27-98 cor'!$A$1:$F$57"}</definedName>
    <definedName name="_______new10" localSheetId="0" hidden="1">{"'B-2 QSER Jun 98 4-27-98 cor'!$A$1:$F$57"}</definedName>
    <definedName name="_______new10" hidden="1">{"'B-2 QSER Jun 98 4-27-98 cor'!$A$1:$F$57"}</definedName>
    <definedName name="_______new2" localSheetId="1" hidden="1">{"'B-2 QSER Jun 98 4-27-98 cor'!$A$1:$F$57"}</definedName>
    <definedName name="_______new2" localSheetId="0" hidden="1">{"'B-2 QSER Jun 98 4-27-98 cor'!$A$1:$F$57"}</definedName>
    <definedName name="_______new2" hidden="1">{"'B-2 QSER Jun 98 4-27-98 cor'!$A$1:$F$57"}</definedName>
    <definedName name="_______new5" localSheetId="1" hidden="1">{"'B-2 QSER Jun 98 4-27-98 cor'!$A$1:$F$57"}</definedName>
    <definedName name="_______new5" localSheetId="0" hidden="1">{"'B-2 QSER Jun 98 4-27-98 cor'!$A$1:$F$57"}</definedName>
    <definedName name="_______new5" hidden="1">{"'B-2 QSER Jun 98 4-27-98 cor'!$A$1:$F$57"}</definedName>
    <definedName name="_______old2" localSheetId="1" hidden="1">{"'B-2 QSER Jun 98 4-27-98 cor'!$A$1:$F$57"}</definedName>
    <definedName name="_______old2" localSheetId="0" hidden="1">{"'B-2 QSER Jun 98 4-27-98 cor'!$A$1:$F$57"}</definedName>
    <definedName name="_______old2" hidden="1">{"'B-2 QSER Jun 98 4-27-98 cor'!$A$1:$F$57"}</definedName>
    <definedName name="______new10" localSheetId="1" hidden="1">{"'B-2 QSER Jun 98 4-27-98 cor'!$A$1:$F$57"}</definedName>
    <definedName name="______new10" localSheetId="0" hidden="1">{"'B-2 QSER Jun 98 4-27-98 cor'!$A$1:$F$57"}</definedName>
    <definedName name="______new10" hidden="1">{"'B-2 QSER Jun 98 4-27-98 cor'!$A$1:$F$57"}</definedName>
    <definedName name="______new2" localSheetId="1" hidden="1">{"'B-2 QSER Jun 98 4-27-98 cor'!$A$1:$F$57"}</definedName>
    <definedName name="______new2" localSheetId="0" hidden="1">{"'B-2 QSER Jun 98 4-27-98 cor'!$A$1:$F$57"}</definedName>
    <definedName name="______new2" hidden="1">{"'B-2 QSER Jun 98 4-27-98 cor'!$A$1:$F$57"}</definedName>
    <definedName name="______new5" localSheetId="1" hidden="1">{"'B-2 QSER Jun 98 4-27-98 cor'!$A$1:$F$57"}</definedName>
    <definedName name="______new5" localSheetId="0" hidden="1">{"'B-2 QSER Jun 98 4-27-98 cor'!$A$1:$F$57"}</definedName>
    <definedName name="______new5" hidden="1">{"'B-2 QSER Jun 98 4-27-98 cor'!$A$1:$F$57"}</definedName>
    <definedName name="______old2" localSheetId="1" hidden="1">{"'B-2 QSER Jun 98 4-27-98 cor'!$A$1:$F$57"}</definedName>
    <definedName name="______old2" localSheetId="0" hidden="1">{"'B-2 QSER Jun 98 4-27-98 cor'!$A$1:$F$57"}</definedName>
    <definedName name="______old2" hidden="1">{"'B-2 QSER Jun 98 4-27-98 cor'!$A$1:$F$57"}</definedName>
    <definedName name="_____new10" localSheetId="1" hidden="1">{"'B-2 QSER Jun 98 4-27-98 cor'!$A$1:$F$57"}</definedName>
    <definedName name="_____new10" localSheetId="0" hidden="1">{"'B-2 QSER Jun 98 4-27-98 cor'!$A$1:$F$57"}</definedName>
    <definedName name="_____new10" hidden="1">{"'B-2 QSER Jun 98 4-27-98 cor'!$A$1:$F$57"}</definedName>
    <definedName name="_____new2" localSheetId="1" hidden="1">{"'B-2 QSER Jun 98 4-27-98 cor'!$A$1:$F$57"}</definedName>
    <definedName name="_____new2" localSheetId="0" hidden="1">{"'B-2 QSER Jun 98 4-27-98 cor'!$A$1:$F$57"}</definedName>
    <definedName name="_____new2" hidden="1">{"'B-2 QSER Jun 98 4-27-98 cor'!$A$1:$F$57"}</definedName>
    <definedName name="_____new5" localSheetId="1" hidden="1">{"'B-2 QSER Jun 98 4-27-98 cor'!$A$1:$F$57"}</definedName>
    <definedName name="_____new5" localSheetId="0" hidden="1">{"'B-2 QSER Jun 98 4-27-98 cor'!$A$1:$F$57"}</definedName>
    <definedName name="_____new5" hidden="1">{"'B-2 QSER Jun 98 4-27-98 cor'!$A$1:$F$57"}</definedName>
    <definedName name="_____old2" localSheetId="1" hidden="1">{"'B-2 QSER Jun 98 4-27-98 cor'!$A$1:$F$57"}</definedName>
    <definedName name="_____old2" localSheetId="0" hidden="1">{"'B-2 QSER Jun 98 4-27-98 cor'!$A$1:$F$57"}</definedName>
    <definedName name="_____old2" hidden="1">{"'B-2 QSER Jun 98 4-27-98 cor'!$A$1:$F$57"}</definedName>
    <definedName name="____new10" localSheetId="1" hidden="1">{"'B-2 QSER Jun 98 4-27-98 cor'!$A$1:$F$57"}</definedName>
    <definedName name="____new10" localSheetId="0" hidden="1">{"'B-2 QSER Jun 98 4-27-98 cor'!$A$1:$F$57"}</definedName>
    <definedName name="____new10" hidden="1">{"'B-2 QSER Jun 98 4-27-98 cor'!$A$1:$F$57"}</definedName>
    <definedName name="____new2" localSheetId="1" hidden="1">{"'B-2 QSER Jun 98 4-27-98 cor'!$A$1:$F$57"}</definedName>
    <definedName name="____new2" localSheetId="0" hidden="1">{"'B-2 QSER Jun 98 4-27-98 cor'!$A$1:$F$57"}</definedName>
    <definedName name="____new2" hidden="1">{"'B-2 QSER Jun 98 4-27-98 cor'!$A$1:$F$57"}</definedName>
    <definedName name="____new5" localSheetId="1" hidden="1">{"'B-2 QSER Jun 98 4-27-98 cor'!$A$1:$F$57"}</definedName>
    <definedName name="____new5" localSheetId="0" hidden="1">{"'B-2 QSER Jun 98 4-27-98 cor'!$A$1:$F$57"}</definedName>
    <definedName name="____new5" hidden="1">{"'B-2 QSER Jun 98 4-27-98 cor'!$A$1:$F$57"}</definedName>
    <definedName name="____old2" localSheetId="1" hidden="1">{"'B-2 QSER Jun 98 4-27-98 cor'!$A$1:$F$57"}</definedName>
    <definedName name="____old2" localSheetId="0" hidden="1">{"'B-2 QSER Jun 98 4-27-98 cor'!$A$1:$F$57"}</definedName>
    <definedName name="____old2" hidden="1">{"'B-2 QSER Jun 98 4-27-98 cor'!$A$1:$F$57"}</definedName>
    <definedName name="___new10" localSheetId="1" hidden="1">{"'B-2 QSER Jun 98 4-27-98 cor'!$A$1:$F$57"}</definedName>
    <definedName name="___new10" localSheetId="0" hidden="1">{"'B-2 QSER Jun 98 4-27-98 cor'!$A$1:$F$57"}</definedName>
    <definedName name="___new10" hidden="1">{"'B-2 QSER Jun 98 4-27-98 cor'!$A$1:$F$57"}</definedName>
    <definedName name="___new2" localSheetId="1" hidden="1">{"'B-2 QSER Jun 98 4-27-98 cor'!$A$1:$F$57"}</definedName>
    <definedName name="___new2" localSheetId="0" hidden="1">{"'B-2 QSER Jun 98 4-27-98 cor'!$A$1:$F$57"}</definedName>
    <definedName name="___new2" hidden="1">{"'B-2 QSER Jun 98 4-27-98 cor'!$A$1:$F$57"}</definedName>
    <definedName name="___new5" localSheetId="1" hidden="1">{"'B-2 QSER Jun 98 4-27-98 cor'!$A$1:$F$57"}</definedName>
    <definedName name="___new5" localSheetId="0" hidden="1">{"'B-2 QSER Jun 98 4-27-98 cor'!$A$1:$F$57"}</definedName>
    <definedName name="___new5" hidden="1">{"'B-2 QSER Jun 98 4-27-98 cor'!$A$1:$F$57"}</definedName>
    <definedName name="___old2" localSheetId="1" hidden="1">{"'B-2 QSER Jun 98 4-27-98 cor'!$A$1:$F$57"}</definedName>
    <definedName name="___old2" localSheetId="0" hidden="1">{"'B-2 QSER Jun 98 4-27-98 cor'!$A$1:$F$57"}</definedName>
    <definedName name="___old2" hidden="1">{"'B-2 QSER Jun 98 4-27-98 cor'!$A$1:$F$57"}</definedName>
    <definedName name="__123Graph_A" localSheetId="1" hidden="1">'[1]Calcs'!#REF!</definedName>
    <definedName name="__123Graph_A" hidden="1">'[1]Calcs'!#REF!</definedName>
    <definedName name="__123Graph_B" localSheetId="1" hidden="1">'[1]Calcs'!#REF!</definedName>
    <definedName name="__123Graph_B" hidden="1">'[1]Calcs'!#REF!</definedName>
    <definedName name="__123Graph_C" localSheetId="1" hidden="1">'[1]Calcs'!#REF!</definedName>
    <definedName name="__123Graph_C" hidden="1">'[1]Calcs'!#REF!</definedName>
    <definedName name="__new10" localSheetId="1" hidden="1">{"'B-2 QSER Jun 98 4-27-98 cor'!$A$1:$F$57"}</definedName>
    <definedName name="__new10" localSheetId="0" hidden="1">{"'B-2 QSER Jun 98 4-27-98 cor'!$A$1:$F$57"}</definedName>
    <definedName name="__new10" hidden="1">{"'B-2 QSER Jun 98 4-27-98 cor'!$A$1:$F$57"}</definedName>
    <definedName name="__new2" localSheetId="1" hidden="1">{"'B-2 QSER Jun 98 4-27-98 cor'!$A$1:$F$57"}</definedName>
    <definedName name="__new2" localSheetId="0" hidden="1">{"'B-2 QSER Jun 98 4-27-98 cor'!$A$1:$F$57"}</definedName>
    <definedName name="__new2" hidden="1">{"'B-2 QSER Jun 98 4-27-98 cor'!$A$1:$F$57"}</definedName>
    <definedName name="__new5" localSheetId="1" hidden="1">{"'B-2 QSER Jun 98 4-27-98 cor'!$A$1:$F$57"}</definedName>
    <definedName name="__new5" localSheetId="0" hidden="1">{"'B-2 QSER Jun 98 4-27-98 cor'!$A$1:$F$57"}</definedName>
    <definedName name="__new5" hidden="1">{"'B-2 QSER Jun 98 4-27-98 cor'!$A$1:$F$57"}</definedName>
    <definedName name="__old2" localSheetId="1" hidden="1">{"'B-2 QSER Jun 98 4-27-98 cor'!$A$1:$F$57"}</definedName>
    <definedName name="__old2" localSheetId="0" hidden="1">{"'B-2 QSER Jun 98 4-27-98 cor'!$A$1:$F$57"}</definedName>
    <definedName name="__old2" hidden="1">{"'B-2 QSER Jun 98 4-27-98 cor'!$A$1:$F$57"}</definedName>
    <definedName name="_Fill" hidden="1">'[2]totals'!#REF!</definedName>
    <definedName name="_Fill1" hidden="1">'[2]totals'!#REF!</definedName>
    <definedName name="_Key1" localSheetId="1" hidden="1">'[4]100in04'!#REF!</definedName>
    <definedName name="_Key1" hidden="1">'[4]100in04'!#REF!</definedName>
    <definedName name="_new10" localSheetId="1" hidden="1">{"'B-2 QSER Jun 98 4-27-98 cor'!$A$1:$F$57"}</definedName>
    <definedName name="_new10" localSheetId="0" hidden="1">{"'B-2 QSER Jun 98 4-27-98 cor'!$A$1:$F$57"}</definedName>
    <definedName name="_new10" hidden="1">{"'B-2 QSER Jun 98 4-27-98 cor'!$A$1:$F$57"}</definedName>
    <definedName name="_new2" localSheetId="1" hidden="1">{"'B-2 QSER Jun 98 4-27-98 cor'!$A$1:$F$57"}</definedName>
    <definedName name="_new2" localSheetId="0" hidden="1">{"'B-2 QSER Jun 98 4-27-98 cor'!$A$1:$F$57"}</definedName>
    <definedName name="_new2" hidden="1">{"'B-2 QSER Jun 98 4-27-98 cor'!$A$1:$F$57"}</definedName>
    <definedName name="_new5" localSheetId="1" hidden="1">{"'B-2 QSER Jun 98 4-27-98 cor'!$A$1:$F$57"}</definedName>
    <definedName name="_new5" localSheetId="0" hidden="1">{"'B-2 QSER Jun 98 4-27-98 cor'!$A$1:$F$57"}</definedName>
    <definedName name="_new5" hidden="1">{"'B-2 QSER Jun 98 4-27-98 cor'!$A$1:$F$57"}</definedName>
    <definedName name="_old2" localSheetId="1" hidden="1">{"'B-2 QSER Jun 98 4-27-98 cor'!$A$1:$F$57"}</definedName>
    <definedName name="_old2" localSheetId="0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ort" hidden="1">'[5] grid'!#REF!</definedName>
    <definedName name="aazz" localSheetId="1" hidden="1">{"'DB97  6-2-98 77-96 analytics'!$A$1:$F$32"}</definedName>
    <definedName name="aazz" localSheetId="0" hidden="1">{"'DB97  6-2-98 77-96 analytics'!$A$1:$F$32"}</definedName>
    <definedName name="aazz" hidden="1">{"'DB97  6-2-98 77-96 analytics'!$A$1:$F$32"}</definedName>
    <definedName name="ab" localSheetId="1" hidden="1">{"'B-2 QSER Jun 98 4-27-98 cor'!$A$1:$F$57"}</definedName>
    <definedName name="ab" localSheetId="0" hidden="1">{"'B-2 QSER Jun 98 4-27-98 cor'!$A$1:$F$57"}</definedName>
    <definedName name="ab" hidden="1">{"'B-2 QSER Jun 98 4-27-98 cor'!$A$1:$F$57"}</definedName>
    <definedName name="dc" localSheetId="1" hidden="1">{"'B-2 QSER Jun 98 4-27-98 cor'!$A$1:$F$57"}</definedName>
    <definedName name="dc" localSheetId="0" hidden="1">{"'B-2 QSER Jun 98 4-27-98 cor'!$A$1:$F$57"}</definedName>
    <definedName name="dc" hidden="1">{"'B-2 QSER Jun 98 4-27-98 cor'!$A$1:$F$57"}</definedName>
    <definedName name="ffs" hidden="1">'[2]totals'!#REF!</definedName>
    <definedName name="HTML_CodePage" hidden="1">1252</definedName>
    <definedName name="HTML_Control" localSheetId="1" hidden="1">{"'DB97  6-2-98 77-96 analytics'!$A$1:$F$32"}</definedName>
    <definedName name="HTML_Control" localSheetId="0" hidden="1">{"'DB97  6-2-98 77-96 analytics'!$A$1:$F$32"}</definedName>
    <definedName name="HTML_Control" hidden="1">{"'DB97  6-2-98 77-96 analytics'!$A$1:$F$32"}</definedName>
    <definedName name="HTML_Control1" localSheetId="1" hidden="1">{"'B-2 QSER Jun 98 4-27-98 cor'!$A$1:$F$57"}</definedName>
    <definedName name="HTML_Control1" localSheetId="0" hidden="1">{"'B-2 QSER Jun 98 4-27-98 cor'!$A$1:$F$57"}</definedName>
    <definedName name="HTML_Control1" hidden="1">{"'B-2 QSER Jun 98 4-27-98 cor'!$A$1:$F$57"}</definedName>
    <definedName name="HTML_Control2" localSheetId="1" hidden="1">{"'B-2 QSER Jun 98 4-27-98 cor'!$A$1:$F$57"}</definedName>
    <definedName name="HTML_Control2" localSheetId="0" hidden="1">{"'B-2 QSER Jun 98 4-27-98 cor'!$A$1:$F$57"}</definedName>
    <definedName name="HTML_Control2" hidden="1">{"'B-2 QSER Jun 98 4-27-98 cor'!$A$1:$F$57"}</definedName>
    <definedName name="HTML_Control5" localSheetId="1" hidden="1">{"'B-2 QSER Jun 98 4-27-98 cor'!$A$1:$F$57"}</definedName>
    <definedName name="HTML_Control5" localSheetId="0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new" localSheetId="1" hidden="1">{"'B-2 QSER Jun 98 4-27-98 cor'!$A$1:$F$57"}</definedName>
    <definedName name="new" localSheetId="0" hidden="1">{"'B-2 QSER Jun 98 4-27-98 cor'!$A$1:$F$57"}</definedName>
    <definedName name="new" hidden="1">{"'B-2 QSER Jun 98 4-27-98 cor'!$A$1:$F$57"}</definedName>
    <definedName name="new10" localSheetId="1" hidden="1">{"'B-2 QSER Jun 98 4-27-98 cor'!$A$1:$F$57"}</definedName>
    <definedName name="new10" localSheetId="0" hidden="1">{"'B-2 QSER Jun 98 4-27-98 cor'!$A$1:$F$57"}</definedName>
    <definedName name="new10" hidden="1">{"'B-2 QSER Jun 98 4-27-98 cor'!$A$1:$F$57"}</definedName>
    <definedName name="new2" localSheetId="1" hidden="1">{"'B-2 QSER Jun 98 4-27-98 cor'!$A$1:$F$57"}</definedName>
    <definedName name="new2" localSheetId="0" hidden="1">{"'B-2 QSER Jun 98 4-27-98 cor'!$A$1:$F$57"}</definedName>
    <definedName name="new2" hidden="1">{"'B-2 QSER Jun 98 4-27-98 cor'!$A$1:$F$57"}</definedName>
    <definedName name="new5" localSheetId="1" hidden="1">{"'B-2 QSER Jun 98 4-27-98 cor'!$A$1:$F$57"}</definedName>
    <definedName name="new5" localSheetId="0" hidden="1">{"'B-2 QSER Jun 98 4-27-98 cor'!$A$1:$F$57"}</definedName>
    <definedName name="new5" hidden="1">{"'B-2 QSER Jun 98 4-27-98 cor'!$A$1:$F$57"}</definedName>
    <definedName name="newoldnew" localSheetId="1" hidden="1">{"'B-2 QSER Jun 98 4-27-98 cor'!$A$1:$F$57"}</definedName>
    <definedName name="newoldnew" localSheetId="0" hidden="1">{"'B-2 QSER Jun 98 4-27-98 cor'!$A$1:$F$57"}</definedName>
    <definedName name="newoldnew" hidden="1">{"'B-2 QSER Jun 98 4-27-98 cor'!$A$1:$F$57"}</definedName>
    <definedName name="no" localSheetId="1" hidden="1">{"'B-2 QSER Jun 98 4-27-98 cor'!$A$1:$F$57"}</definedName>
    <definedName name="no" localSheetId="0" hidden="1">{"'B-2 QSER Jun 98 4-27-98 cor'!$A$1:$F$57"}</definedName>
    <definedName name="no" hidden="1">{"'B-2 QSER Jun 98 4-27-98 cor'!$A$1:$F$57"}</definedName>
    <definedName name="old2" localSheetId="1" hidden="1">{"'B-2 QSER Jun 98 4-27-98 cor'!$A$1:$F$57"}</definedName>
    <definedName name="old2" localSheetId="0" hidden="1">{"'B-2 QSER Jun 98 4-27-98 cor'!$A$1:$F$57"}</definedName>
    <definedName name="old2" hidden="1">{"'B-2 QSER Jun 98 4-27-98 cor'!$A$1:$F$57"}</definedName>
    <definedName name="_xlnm.Print_Area" localSheetId="2">'01.01'!$A$1:$G$48</definedName>
    <definedName name="_xlnm.Print_Titles" localSheetId="0">'Titles'!$1:$4</definedName>
  </definedNames>
  <calcPr fullCalcOnLoad="1"/>
</workbook>
</file>

<file path=xl/sharedStrings.xml><?xml version="1.0" encoding="utf-8"?>
<sst xmlns="http://schemas.openxmlformats.org/spreadsheetml/2006/main" count="4609" uniqueCount="2789">
  <si>
    <t xml:space="preserve">[Population counts from missionary censuses of 1831-1832 and 1835-1836, censuses conducted by </t>
  </si>
  <si>
    <t>the Hawaiian government from 1850 to 1896, and censuses by the U.S. Bureau of the Census</t>
  </si>
  <si>
    <t>Total population</t>
  </si>
  <si>
    <t>Census date</t>
  </si>
  <si>
    <t>Number</t>
  </si>
  <si>
    <t>City &amp;                     County of                          Honolulu</t>
  </si>
  <si>
    <t>Hawaii County</t>
  </si>
  <si>
    <t>Kauai County</t>
  </si>
  <si>
    <t>1850: January</t>
  </si>
  <si>
    <t>1853: Dec. 26</t>
  </si>
  <si>
    <t>1860: Dec. 24</t>
  </si>
  <si>
    <t>1866: Dec. 7</t>
  </si>
  <si>
    <t>1872: Dec. 27</t>
  </si>
  <si>
    <t>1878: Dec. 27</t>
  </si>
  <si>
    <t>1884: Dec. 27</t>
  </si>
  <si>
    <t>1890: Dec. 28</t>
  </si>
  <si>
    <t>1896: Sept. 27</t>
  </si>
  <si>
    <t>1900: June 1</t>
  </si>
  <si>
    <t>1910: April 15</t>
  </si>
  <si>
    <t>1920: January 1</t>
  </si>
  <si>
    <t>1930: April 1</t>
  </si>
  <si>
    <t>1940: April 1</t>
  </si>
  <si>
    <t>1950: April 1</t>
  </si>
  <si>
    <t>1960: April 1</t>
  </si>
  <si>
    <t>1970: April 1</t>
  </si>
  <si>
    <t>1980: April 1</t>
  </si>
  <si>
    <t>1990: April 1</t>
  </si>
  <si>
    <r>
      <t xml:space="preserve">     Source:  Robert C. Schmitt,</t>
    </r>
    <r>
      <rPr>
        <i/>
        <sz val="10"/>
        <rFont val="Times New Roman"/>
        <family val="1"/>
      </rPr>
      <t xml:space="preserve"> Historical Statistics of Hawaii </t>
    </r>
    <r>
      <rPr>
        <sz val="10"/>
        <rFont val="Times New Roman"/>
        <family val="1"/>
      </rPr>
      <t xml:space="preserve">(University Press of Hawaii, 1977), pp. 11-14; </t>
    </r>
  </si>
  <si>
    <t>2000: April 1</t>
  </si>
  <si>
    <t>beginning in 1900.  Data for 1831-1896 are on a de facto or unspecified basis; data for 1900</t>
  </si>
  <si>
    <t>county boundaries established in 1905 and 1909]</t>
  </si>
  <si>
    <t>and later years are resident totals, including armed forces stationed in Hawaii.  Based on</t>
  </si>
  <si>
    <t>1831-32 3/</t>
  </si>
  <si>
    <t>1835-36 4/</t>
  </si>
  <si>
    <t>3/  Total population also reported as 129,814.</t>
  </si>
  <si>
    <t>4/  Total population also reported as 108,393 and 108,568.</t>
  </si>
  <si>
    <t>Percent change 1/</t>
  </si>
  <si>
    <t>Maui         County 2/</t>
  </si>
  <si>
    <t>1/  Annual rate since the preceding census, based on the formula for continuous compounding.</t>
  </si>
  <si>
    <t xml:space="preserve">     2/  Maui County including Kalawao County. </t>
  </si>
  <si>
    <t xml:space="preserve">     X  Not applicable.</t>
  </si>
  <si>
    <t>(X)</t>
  </si>
  <si>
    <t>Table 1.01-- POPULATION OF COUNTIES:  1831 TO 2010</t>
  </si>
  <si>
    <t>2010: April 1</t>
  </si>
  <si>
    <r>
      <t xml:space="preserve">U.S. Bureau of the Census, </t>
    </r>
    <r>
      <rPr>
        <i/>
        <sz val="10"/>
        <rFont val="Times New Roman"/>
        <family val="1"/>
      </rPr>
      <t>1980 Census of Population</t>
    </r>
    <r>
      <rPr>
        <sz val="10"/>
        <rFont val="Times New Roman"/>
        <family val="1"/>
      </rPr>
      <t>, PC80-1-A13 (October 1981), table 2; U.S. Bureau</t>
    </r>
  </si>
  <si>
    <r>
      <rPr>
        <sz val="10"/>
        <rFont val="Times New Roman"/>
        <family val="1"/>
      </rPr>
      <t xml:space="preserve">of the Census, </t>
    </r>
    <r>
      <rPr>
        <i/>
        <sz val="10"/>
        <rFont val="Times New Roman"/>
        <family val="1"/>
      </rPr>
      <t>1990 Census of Population and Housing</t>
    </r>
    <r>
      <rPr>
        <sz val="10"/>
        <rFont val="Times New Roman"/>
        <family val="1"/>
      </rPr>
      <t>, 1990 CPH-1-13 (August 1991), table 2; U.S. Bureau</t>
    </r>
  </si>
  <si>
    <t>of the Census, Census 2000 Redistricting Data (P.L. 94-171) Summary File (March 19, 2001);  and U.S. Bureau</t>
  </si>
  <si>
    <t xml:space="preserve"> </t>
  </si>
  <si>
    <t xml:space="preserve">of the Census, 2010 Census Redistricting Data (Public Law 94-171) Summary File (February 2011). </t>
  </si>
  <si>
    <t xml:space="preserve">calculations by the Hawaii State Department of Business, Economic Development &amp; Tourism. </t>
  </si>
  <si>
    <t xml:space="preserve">(June 16, 2011) &lt;http://factfinder2.census.gov/faces/nav/jsf/pages/index.xhtml&gt; accessed June 23, 2011, </t>
  </si>
  <si>
    <t xml:space="preserve">Census 2000 Summary File 3 Hawaii (September 25, 2002) and 2010 Census Summary File 1 Hawaii </t>
  </si>
  <si>
    <t xml:space="preserve">(September 1993), table 23; U.S. Census Bureau, Census 2000 Summary File 1 Hawaii (July 25, 2001), </t>
  </si>
  <si>
    <r>
      <t xml:space="preserve">1990 CP-1-13 (June 1992), table 17, and </t>
    </r>
    <r>
      <rPr>
        <i/>
        <sz val="10"/>
        <rFont val="Times New Roman"/>
        <family val="1"/>
      </rPr>
      <t xml:space="preserve">Social and Economic Characteristics, Hawaii, </t>
    </r>
    <r>
      <rPr>
        <sz val="10"/>
        <rFont val="Times New Roman"/>
        <family val="1"/>
      </rPr>
      <t xml:space="preserve">1990 CP-2-13 </t>
    </r>
  </si>
  <si>
    <r>
      <t xml:space="preserve">U.S. Bureau of the Census, </t>
    </r>
    <r>
      <rPr>
        <i/>
        <sz val="10"/>
        <rFont val="Times New Roman"/>
        <family val="1"/>
      </rPr>
      <t xml:space="preserve"> 1990 Census of Population, General Population Characteristics, Hawaii, </t>
    </r>
  </si>
  <si>
    <r>
      <t xml:space="preserve">tables 3 and 5, and </t>
    </r>
    <r>
      <rPr>
        <i/>
        <sz val="10"/>
        <rFont val="Times New Roman"/>
        <family val="1"/>
      </rPr>
      <t xml:space="preserve">Population and Housing Unit Counts, Hawaii, </t>
    </r>
    <r>
      <rPr>
        <sz val="10"/>
        <rFont val="Times New Roman"/>
        <family val="1"/>
      </rPr>
      <t xml:space="preserve">1990 CPH-2-13 (March 1993), table 1;  </t>
    </r>
  </si>
  <si>
    <r>
      <t xml:space="preserve">Housing, Summary Population and Housing Characteristics, Hawaii, </t>
    </r>
    <r>
      <rPr>
        <sz val="10"/>
        <rFont val="Times New Roman"/>
        <family val="1"/>
      </rPr>
      <t xml:space="preserve">1990 CPH-1-13 (August 1991), </t>
    </r>
  </si>
  <si>
    <r>
      <t xml:space="preserve">Hawaii, </t>
    </r>
    <r>
      <rPr>
        <sz val="10"/>
        <rFont val="Times New Roman"/>
        <family val="1"/>
      </rPr>
      <t xml:space="preserve">PC80-1-C13 (June 1983), table 61; U.S. Bureau of the Census, </t>
    </r>
    <r>
      <rPr>
        <i/>
        <sz val="10"/>
        <rFont val="Times New Roman"/>
        <family val="1"/>
      </rPr>
      <t xml:space="preserve">1990 Census of Population and  </t>
    </r>
  </si>
  <si>
    <r>
      <t>Hawaii,</t>
    </r>
    <r>
      <rPr>
        <sz val="10"/>
        <rFont val="Times New Roman"/>
        <family val="1"/>
      </rPr>
      <t xml:space="preserve"> PC80-1-B13 (July 1982), tables 14, 17, and 20, and </t>
    </r>
    <r>
      <rPr>
        <i/>
        <sz val="10"/>
        <rFont val="Times New Roman"/>
        <family val="1"/>
      </rPr>
      <t xml:space="preserve">General Social and Economic Characteristics, </t>
    </r>
  </si>
  <si>
    <r>
      <t xml:space="preserve">25, 33, and 90; U.S. Bureau of the Census, </t>
    </r>
    <r>
      <rPr>
        <i/>
        <sz val="10"/>
        <rFont val="Times New Roman"/>
        <family val="1"/>
      </rPr>
      <t xml:space="preserve">1980 Census of Population, General Population Characteristics, </t>
    </r>
  </si>
  <si>
    <r>
      <t xml:space="preserve">     Source:  Robert C. Schmitt, </t>
    </r>
    <r>
      <rPr>
        <i/>
        <sz val="10"/>
        <rFont val="Times New Roman"/>
        <family val="1"/>
      </rPr>
      <t>Historical Statistics of Hawaii</t>
    </r>
    <r>
      <rPr>
        <sz val="10"/>
        <rFont val="Times New Roman"/>
        <family val="1"/>
      </rPr>
      <t xml:space="preserve"> (University Press of Hawaii, 1977), pp. 8, 20, </t>
    </r>
  </si>
  <si>
    <t>Islander as well as the residual category of some other race.</t>
  </si>
  <si>
    <t xml:space="preserve">Black or African American, American Indian and Alaska Native, Asian, Native Hawaiian and Other Pacific  </t>
  </si>
  <si>
    <t>selecting white race alone or in combination with one or more of the other four major race groups, which are</t>
  </si>
  <si>
    <t>3/  The Census 2000 onward allowed respondents to select one or more races.  Data include persons</t>
  </si>
  <si>
    <t>2/  Based on population in households.  Partly estimated for 1940.</t>
  </si>
  <si>
    <t>mixed race.</t>
  </si>
  <si>
    <t xml:space="preserve">1/  Includes Portuguese and most Puerto Ricans.  Data from 1970 onward also include some persons of </t>
  </si>
  <si>
    <t>NA  Not available.</t>
  </si>
  <si>
    <t>(NA)</t>
  </si>
  <si>
    <t>3/ 41.5</t>
  </si>
  <si>
    <t>2010</t>
  </si>
  <si>
    <t>3/ 39.3</t>
  </si>
  <si>
    <t>2000</t>
  </si>
  <si>
    <t>1835-36</t>
  </si>
  <si>
    <t>1831-32</t>
  </si>
  <si>
    <t>Persons              per                household 2/</t>
  </si>
  <si>
    <t>Percent      born in       Hawaii</t>
  </si>
  <si>
    <t>Percent white 1/</t>
  </si>
  <si>
    <t>Percent under 15 years old</t>
  </si>
  <si>
    <t>Males per    100 females</t>
  </si>
  <si>
    <t>Percent urban</t>
  </si>
  <si>
    <t>Year</t>
  </si>
  <si>
    <t>[See headnote to table 1.01]</t>
  </si>
  <si>
    <t>Table 1.02-- CHARACTERISTICS OF THE POPULATION:  1831 TO 2010</t>
  </si>
  <si>
    <t xml:space="preserve">of local commanding officers and calculations.  </t>
  </si>
  <si>
    <t xml:space="preserve">May 17, 2012; Hawaii State Department of Business, Economic  Development &amp; Tourism, annual survey </t>
  </si>
  <si>
    <t>census/popestimate/2011-state-characteristics/Milstat_year_00_11_hi.xls&gt; (May 17, 2012) accessed</t>
  </si>
  <si>
    <t>by Military Status by Single Years of Age for the State of Hawaii:  2010 to 2011" &lt;http://hawaii.gov/dbedt/info/</t>
  </si>
  <si>
    <t xml:space="preserve">2009-state-characteristics/Milstat_year_00_09_hi.xls&gt; accessed June 10, 2010 and"Population Estimates </t>
  </si>
  <si>
    <t>State of Hawaii:  2000 to 2009" (June 10, 2010) &lt;http://hawaii.gov/dbedt/info/census/popestimate/</t>
  </si>
  <si>
    <t>Economic Development &amp; Tourism, "Population Estimates by Military Status by Single Years of Age for the</t>
  </si>
  <si>
    <t>decennial censuses; U.S. Census Bureau, Population Division and Hawaii State Department of Business,</t>
  </si>
  <si>
    <t xml:space="preserve">&lt;http://www.census.gov/popest/data/state/totals/2011/index.html&gt; accessed December 21, 2011, records and </t>
  </si>
  <si>
    <t xml:space="preserve">States, and Puerto Rico: April 1, 2010 to July 1, 2011" (NST-EST2011-01) (Dec. 21, 2011)  </t>
  </si>
  <si>
    <t>accessed September 28, 2011, "Table1. Annual Estimates of the Population for the United States, Regions,</t>
  </si>
  <si>
    <t>(ST-EST00INT-01) (September 28, 2011) &lt;http://www.census.gov/popest/data/intercensal/state/state2010.html&gt;</t>
  </si>
  <si>
    <t xml:space="preserve">Population for the United States, Regions, States, and Puerto Rico: April 1, 2000 to July 1, 2010" </t>
  </si>
  <si>
    <t xml:space="preserve">     Source:  U.S. Census Bureau, Population Division, "Table 1. Intercensal Estimates of the Resident</t>
  </si>
  <si>
    <t>2000 to 2011 -- Con.</t>
  </si>
  <si>
    <t xml:space="preserve">Table 1.03-- RESIDENT POPULATION, BY MILITARY STATUS:                         </t>
  </si>
  <si>
    <t xml:space="preserve">     Continued on next page.</t>
  </si>
  <si>
    <t>revised here.  This revision affected the "all civilian" and "not military dependent" figures as well.</t>
  </si>
  <si>
    <t>4/  Army military dependent data were revised for 2003 to 2010 so state military dependent totals were also</t>
  </si>
  <si>
    <t>3/  Dependents living in Hawaii, regardless of location of family head.</t>
  </si>
  <si>
    <t xml:space="preserve">program.  </t>
  </si>
  <si>
    <t>and other geographic program revisions.  It does not reflect changes from the Count Question Resolution</t>
  </si>
  <si>
    <t>reflects changes to the 2010 Census resident population from the Boundary and Annexation Survey (BAS)</t>
  </si>
  <si>
    <t>April 1, 2010 Population Estimate base was used to calculate the April 1, 2010 military personnel figure.  It</t>
  </si>
  <si>
    <t>on the 2010 Census data.  They may differ somewhat from corresponding figures from other sources.  The</t>
  </si>
  <si>
    <t xml:space="preserve">July 1, 2000 to July 1, 2009 were based on the Census 2000 data.  Figures for April 1, 2010 onward were based </t>
  </si>
  <si>
    <t>2/  These figures are the estimates developed by the U.S. Census Bureau.  The figures in this table for</t>
  </si>
  <si>
    <t>may also differ from earlier figures as a result of these population revisions.</t>
  </si>
  <si>
    <t xml:space="preserve">released on September 28, 2011.  Figures for "all civilians" and for "civilian population - not military dependent" </t>
  </si>
  <si>
    <t xml:space="preserve">estimates for 2000 through 2009 were revised based upon the April 1, 2010 figures.  The revisions were </t>
  </si>
  <si>
    <t xml:space="preserve">or homeported in the area and residents temporarily absent, but excludes visitors present.  Population </t>
  </si>
  <si>
    <t>area, regardless of physical location on the estimate or census date.  It includes military personnel stationed</t>
  </si>
  <si>
    <t xml:space="preserve">     1/  The resident population is defined as the number of persons whose usual place of residence is in an</t>
  </si>
  <si>
    <t>July 1</t>
  </si>
  <si>
    <t>2011:</t>
  </si>
  <si>
    <t>July 1 4/</t>
  </si>
  <si>
    <t>April 1</t>
  </si>
  <si>
    <t>2010:</t>
  </si>
  <si>
    <t>2009:</t>
  </si>
  <si>
    <t>2008:</t>
  </si>
  <si>
    <t>2007:</t>
  </si>
  <si>
    <t>2006:</t>
  </si>
  <si>
    <t>2005:</t>
  </si>
  <si>
    <t>2004:</t>
  </si>
  <si>
    <t>2003:</t>
  </si>
  <si>
    <t>2002:</t>
  </si>
  <si>
    <t>2001:</t>
  </si>
  <si>
    <t>2000:</t>
  </si>
  <si>
    <t>Not military dependents 1/</t>
  </si>
  <si>
    <t>Military dependents 3/</t>
  </si>
  <si>
    <t>All               civilians 1/</t>
  </si>
  <si>
    <t>Armed                       forces 2/</t>
  </si>
  <si>
    <t>Total resident population 1/</t>
  </si>
  <si>
    <t>Date</t>
  </si>
  <si>
    <t>Civilian population</t>
  </si>
  <si>
    <t xml:space="preserve">were revised]  </t>
  </si>
  <si>
    <t>residents temporarily absent; excludes visitors present.  Data from 2003 to 2011</t>
  </si>
  <si>
    <t xml:space="preserve">census date.  Includes military personnel stationed or homeported in Hawaii and </t>
  </si>
  <si>
    <t xml:space="preserve"> [Based on place of usual residence, regardless of physical location on the estimate or </t>
  </si>
  <si>
    <t>2000 TO 2011</t>
  </si>
  <si>
    <t xml:space="preserve">Economic Development &amp; Tourism.  </t>
  </si>
  <si>
    <t>Hawaii Tourism Authority, Tourism Research;  calculations by the Hawaii State Department of Business,</t>
  </si>
  <si>
    <t>2011; Hawaii State Department of Business, Economic Development &amp; Tourism, Tourism Research Branch;</t>
  </si>
  <si>
    <t>&lt;http://www.census.gov/popest/data/state/totals/2011/tables/NST-EST2011-01.xls&gt; accessed December 21,</t>
  </si>
  <si>
    <t>April 1, 2010 to July 1, 2011" (NST-EST2011-01) (December 21, 2011)</t>
  </si>
  <si>
    <t>and "Table 1. Annual Estimates of the Population for the United States, Regions, States, and Puerto Rico:</t>
  </si>
  <si>
    <t xml:space="preserve">(September 28, 2011) &lt;http://www.census.gov/popest/data/intercensal/&gt; accessed October 4, 2011 </t>
  </si>
  <si>
    <t xml:space="preserve">United States, Regions, States, and Puerto Rico:  April 1, 2000 to July 1, 2010" (ST-EST00INT-01) </t>
  </si>
  <si>
    <t xml:space="preserve">     Source:  U.S. Census Bureau, Population Division, "Intercensal Estimates of the Resident Population for the</t>
  </si>
  <si>
    <r>
      <t xml:space="preserve">     5/  Revised from previous </t>
    </r>
    <r>
      <rPr>
        <i/>
        <sz val="10"/>
        <rFont val="Times New Roman"/>
        <family val="1"/>
      </rPr>
      <t>Data Book.</t>
    </r>
  </si>
  <si>
    <t xml:space="preserve">Department of Business, Economic Development &amp; Tourism in November 2000. </t>
  </si>
  <si>
    <t>4/  Average daily census.  Figures reflect changes in research methodology by the Hawaii State</t>
  </si>
  <si>
    <t>may also differ from earlier figures cited in other tables.</t>
  </si>
  <si>
    <t>the year.  As a result of revisions to the resident and de facto population figures, the de facto-resident ratio</t>
  </si>
  <si>
    <t xml:space="preserve">somewhat from earlier figures cited in other tables due to revised population estimates released during </t>
  </si>
  <si>
    <t xml:space="preserve">absent, both calculated as an average daily census.  De facto population estimates after July 2000 may differ </t>
  </si>
  <si>
    <t>of military status or usual place of residence.  It includes visitors present but excludes residents temporarily</t>
  </si>
  <si>
    <t>3/  The de facto population is defined as the number of persons physically present in an area, regardless</t>
  </si>
  <si>
    <t xml:space="preserve">Economic Development &amp; Tourism in November 2000. </t>
  </si>
  <si>
    <t xml:space="preserve">2/  Figures reflect changes in research methodology by the Hawaii State Department of Business, </t>
  </si>
  <si>
    <t>tables.</t>
  </si>
  <si>
    <t>were based on data released December 21, 2011 and may differ somewhat from earlier figures cited in other</t>
  </si>
  <si>
    <t>April 1, 2010 figures.  These revisions were released on September 28, 2011.  Population estimates after 2009</t>
  </si>
  <si>
    <t xml:space="preserve">were released April 19, 2002.  Population estimates for 2000 through 2009 were revised based upon the  </t>
  </si>
  <si>
    <t xml:space="preserve">population estimates for 1991 through 1999 were revised based upon the April 1, 2000 figures.  These revisions </t>
  </si>
  <si>
    <t xml:space="preserve">or homeported in the area and residents temporarily absent, but excludes visitors present.  Resident </t>
  </si>
  <si>
    <t>STATUS:  1990 TO 2011 -- Con.</t>
  </si>
  <si>
    <t xml:space="preserve">Table 1.04-- RESIDENT AND DE FACTO POPULATION, BY RESIDENCE                                                             </t>
  </si>
  <si>
    <t>5/ 177,949</t>
  </si>
  <si>
    <t>5/ 73,217</t>
  </si>
  <si>
    <t xml:space="preserve">July 1 </t>
  </si>
  <si>
    <t xml:space="preserve">1999: </t>
  </si>
  <si>
    <t xml:space="preserve">1998: </t>
  </si>
  <si>
    <t xml:space="preserve">1997: </t>
  </si>
  <si>
    <t xml:space="preserve">1996: </t>
  </si>
  <si>
    <t xml:space="preserve">1995: </t>
  </si>
  <si>
    <t xml:space="preserve">1994: </t>
  </si>
  <si>
    <t xml:space="preserve">1993: </t>
  </si>
  <si>
    <t xml:space="preserve">1992: </t>
  </si>
  <si>
    <t xml:space="preserve">1991: </t>
  </si>
  <si>
    <t xml:space="preserve">1990: </t>
  </si>
  <si>
    <t>De facto-resident ratio 3/</t>
  </si>
  <si>
    <t>Visitors present 4/</t>
  </si>
  <si>
    <t>Total</t>
  </si>
  <si>
    <t>Temporarily absent 2/</t>
  </si>
  <si>
    <t>De facto population 3/</t>
  </si>
  <si>
    <t>Resident population 1/</t>
  </si>
  <si>
    <t>STATUS:  1990 TO 2011</t>
  </si>
  <si>
    <t>(February 24, 2011).</t>
  </si>
  <si>
    <t xml:space="preserve">File (March 19, 2001) and 2010 Census Redistricting Data (Public Law 94-171) Summary File </t>
  </si>
  <si>
    <t>Kure Atoll in 1990); and U.S. Census Bureau, Census 2000 Redistricting Data (Public Law 94-171) Summary</t>
  </si>
  <si>
    <t xml:space="preserve">and block statistics, 1940-1990, and 1990 census printouts and tapes;  U.S. Coast Guard, records (for </t>
  </si>
  <si>
    <t>Source:  U.S. Bureau of the Census, decennial census bulletins on number of inhabitants, census tracts,</t>
  </si>
  <si>
    <t>5/  Nihoa, Gardner Pinnacles, Maro Reef, Lisianski Island, and Pearl and Hermes Atoll.</t>
  </si>
  <si>
    <t>4/  Reported as uninhabited by the 1990 Census but with 24 by the U.S. Coast Guard.</t>
  </si>
  <si>
    <t>3/  Including Lehua and Kaula, uninhabited.</t>
  </si>
  <si>
    <t>These offshore islands were not reported separately in other years.</t>
  </si>
  <si>
    <t xml:space="preserve">1970, 16 in 1980, 6 in 1990).  The combined total for Sand Island and Mokauea Island in 1960 was 36.  </t>
  </si>
  <si>
    <t xml:space="preserve">uninhabited in 1990), Ford Island (798 in 1970, 522 in 1980, 233 in 1990), and Moku o Loe (uninhabited in </t>
  </si>
  <si>
    <t xml:space="preserve">2/  Including Sand Island (56 in 1970, 60 in 1980, 25 in 1990), Mokauea Island (12 in 1970, 11 in 1980, </t>
  </si>
  <si>
    <t>1/  Including Molokini (uninhabited) and Kalawao County.</t>
  </si>
  <si>
    <t>-</t>
  </si>
  <si>
    <t>Palmyra Atoll</t>
  </si>
  <si>
    <t>Kingman Reef</t>
  </si>
  <si>
    <t>Johnston Atoll</t>
  </si>
  <si>
    <t>Jarvis Island</t>
  </si>
  <si>
    <t>Howland Island</t>
  </si>
  <si>
    <t>Baker Island</t>
  </si>
  <si>
    <t>Midway Islands</t>
  </si>
  <si>
    <t>(Not legally part of the state)</t>
  </si>
  <si>
    <t>Other Islands</t>
  </si>
  <si>
    <t>Other islands 5/</t>
  </si>
  <si>
    <t>(4/)</t>
  </si>
  <si>
    <t>Kure Atoll</t>
  </si>
  <si>
    <t>Laysan Island</t>
  </si>
  <si>
    <t>French Frigate Shoals</t>
  </si>
  <si>
    <t>Necker Island</t>
  </si>
  <si>
    <t>Northwestern Hawaiian Islands</t>
  </si>
  <si>
    <t>Niihau 3/</t>
  </si>
  <si>
    <t>Kauai</t>
  </si>
  <si>
    <t>Oahu 2/</t>
  </si>
  <si>
    <t>Molokai</t>
  </si>
  <si>
    <t>Lanai</t>
  </si>
  <si>
    <t>Maui 1/</t>
  </si>
  <si>
    <t>Kahoolawe</t>
  </si>
  <si>
    <t>Hawaii</t>
  </si>
  <si>
    <t>State of Hawaii</t>
  </si>
  <si>
    <t>Island</t>
  </si>
  <si>
    <t xml:space="preserve">residents temporarily absent; excludes visitors present]  </t>
  </si>
  <si>
    <t>census date.  Includes military personnel stationed or homeported in Hawaii and</t>
  </si>
  <si>
    <t>Table 1.05-- RESIDENT POPULATION OF ISLANDS:  1960 TO 2010</t>
  </si>
  <si>
    <t>April 5, 2012.</t>
  </si>
  <si>
    <t>&lt;http://www.census.gov/popest/data/counties/totals/2011/tables/CO-EST2011-01-15.xls&gt; accessed</t>
  </si>
  <si>
    <t>Hawaii: April 1, 2010 to July 1, 2011" (CO-EST2011-01-15)</t>
  </si>
  <si>
    <t xml:space="preserve">accessed September 28, 2011 and "Table 1. Annual Estimates of the Resident Population for Counties of </t>
  </si>
  <si>
    <t>&lt;http://www.census.gov/popest/data/intercensal/county/tables/CO-EST00INT-01/CO-EST00INT-01-15.xls&gt;</t>
  </si>
  <si>
    <t xml:space="preserve">Population for Counties of Hawaii: April 1, 2000 to July 1, 2010" (CO-EST00INT-01-15) </t>
  </si>
  <si>
    <t>April 19, 2002;  U.S. Census Bureau, Population Division "Table 1. Intercensal Estimates of the Resident</t>
  </si>
  <si>
    <t>&lt;http://eire.census.gov/popest/data/counties/tables/CO-EST2001-12/CO-EST2001-12-15.php&gt; accessed</t>
  </si>
  <si>
    <t>(CO-EST2001-12-15)</t>
  </si>
  <si>
    <t>"Time Series of Hawaii Intercensal Population Estimates by County: April 1, 1990 to April 1, 2000"</t>
  </si>
  <si>
    <t xml:space="preserve">     Source:  U.S. Bureau of the Census, Federal-State Cooperative Program for Population Estimates, </t>
  </si>
  <si>
    <t xml:space="preserve">released in April 2012 and may differ somewhat from earlier figures cited in other tables. </t>
  </si>
  <si>
    <t xml:space="preserve">were released September 28, 2011.  Population estimates after April 1, 2010 were based on revisions </t>
  </si>
  <si>
    <t xml:space="preserve">     3/  Population estimates for 2000 through 2009 were revised based upon the April 1, 2010  figures which</t>
  </si>
  <si>
    <t xml:space="preserve">     2/  Decennial census figure.</t>
  </si>
  <si>
    <t xml:space="preserve">1/  Including Kalawao County (Kalaupapa Settlement).  Kalawao had 147 in 2000 and 90 in 2010. </t>
  </si>
  <si>
    <t>July 1  3/</t>
  </si>
  <si>
    <t>April 1 2/</t>
  </si>
  <si>
    <t>1999:</t>
  </si>
  <si>
    <t>1998:</t>
  </si>
  <si>
    <t>1997:</t>
  </si>
  <si>
    <t>1996:</t>
  </si>
  <si>
    <t>1995:</t>
  </si>
  <si>
    <t>1993:</t>
  </si>
  <si>
    <t>1992:</t>
  </si>
  <si>
    <t>1991:</t>
  </si>
  <si>
    <t>1990:</t>
  </si>
  <si>
    <t>Maui                         County 1/</t>
  </si>
  <si>
    <t>Kauai     County</t>
  </si>
  <si>
    <t>Hawaii     County</t>
  </si>
  <si>
    <t>City and        County of          Honolulu</t>
  </si>
  <si>
    <t>State             total</t>
  </si>
  <si>
    <t>Table 1.06-- RESIDENT POPULATION, BY COUNTY:  1990 TO 2011</t>
  </si>
  <si>
    <t xml:space="preserve">     2/  Population estimates for 2000 through 2009 were revised based upon the April 1, 2010  figures which</t>
  </si>
  <si>
    <t xml:space="preserve">     1/  Maui County includes Kalawao County.</t>
  </si>
  <si>
    <t>2010-2011</t>
  </si>
  <si>
    <t>2000-2010</t>
  </si>
  <si>
    <t>1990-2000</t>
  </si>
  <si>
    <t>Annual average growth:</t>
  </si>
  <si>
    <t>2011</t>
  </si>
  <si>
    <t>2010 2/</t>
  </si>
  <si>
    <t>2009 2/</t>
  </si>
  <si>
    <t>2008 2/</t>
  </si>
  <si>
    <t>2007 2/</t>
  </si>
  <si>
    <t>2006 2/</t>
  </si>
  <si>
    <t>2005 2/</t>
  </si>
  <si>
    <t>2004 2/</t>
  </si>
  <si>
    <t>2003 2/</t>
  </si>
  <si>
    <t>2002 2/</t>
  </si>
  <si>
    <t>2001 2/</t>
  </si>
  <si>
    <t>2000 2/</t>
  </si>
  <si>
    <t>Growth from previous year:</t>
  </si>
  <si>
    <t>Kauai                      County</t>
  </si>
  <si>
    <t>Hawaii                    County</t>
  </si>
  <si>
    <t>State total</t>
  </si>
  <si>
    <t>homeported in Hawaii and residents temporarily absent; excludes visitors present]</t>
  </si>
  <si>
    <t xml:space="preserve">on the estimate or census date.  Includes military personnel stationed or </t>
  </si>
  <si>
    <t xml:space="preserve">[July 1 population.  Based on place of usual residence, regardless of physical location </t>
  </si>
  <si>
    <t>BY COUNTY:  1991 TO 2011</t>
  </si>
  <si>
    <t xml:space="preserve">Table 1.07 -- PERCENTAGE CHANGE IN RESIDENT POPULATION, </t>
  </si>
  <si>
    <t>Time Series of Hawaii Intercensal Population Estimates by County: April 1, 1990 to April 1, 2000</t>
  </si>
  <si>
    <t>2/  Decennial census figure.</t>
  </si>
  <si>
    <t>1/  Maui County includes Kalawao County.</t>
  </si>
  <si>
    <t>April 1  2/</t>
  </si>
  <si>
    <t>in Hawaii and residents temporarily absent; excludes visitors present]</t>
  </si>
  <si>
    <t>the estimate or census date.  Includes military personnel stationed or homeported</t>
  </si>
  <si>
    <t xml:space="preserve"> [In percent; based on place of usual residence, regardless of physical location on</t>
  </si>
  <si>
    <t>TOTAL:  1990 TO 2011</t>
  </si>
  <si>
    <t>Table 1.08 -- COUNTY POPULATION AS A SHARE OF THE STATE</t>
  </si>
  <si>
    <t xml:space="preserve">the Hawaii State Department of Business, Economic Development &amp; Tourism.   </t>
  </si>
  <si>
    <t>Tourism, Tourism Research Branch; Hawaii Tourism Authority, Tourism Research, records; calculations by</t>
  </si>
  <si>
    <t xml:space="preserve">(CO-EST2011-01-15) (April 5, 2012); Hawaii State Department of Business, Economic Development &amp; </t>
  </si>
  <si>
    <t>Table 1. Annual Estimates of the Resident Population for Counties of Hawaii: April 1, 2010 to July 1, 2011"</t>
  </si>
  <si>
    <t>&lt;http://www.census.gov/popest/intercensal/county/CO-EST00INT-01.html&gt; accessed October 4, 2011;</t>
  </si>
  <si>
    <t>Population for Counties of Hawaii: April 1, 2000 to July 1, 2010" (CO-EST00INT-01-15) (September 28, 2011)</t>
  </si>
  <si>
    <t xml:space="preserve">     Source:  U.S. Census Bureau, Population Division, "'Table 1. Intercensal Estimates of the Resident </t>
  </si>
  <si>
    <t xml:space="preserve">the Kalaupapa Settlement on Molokai, was 90. </t>
  </si>
  <si>
    <t xml:space="preserve">1/  Maui County including Kalawao County.  The 2011 de facto population of Kalawao County, which is </t>
  </si>
  <si>
    <t>Maui          County 1/</t>
  </si>
  <si>
    <t>Kauai                               County</t>
  </si>
  <si>
    <t>Hawaii                               County</t>
  </si>
  <si>
    <t>City and County of Honolulu</t>
  </si>
  <si>
    <t>State                                  total</t>
  </si>
  <si>
    <t xml:space="preserve">                through July 1, 2010]</t>
  </si>
  <si>
    <t xml:space="preserve">                both calculated as an average daily census.  Revised figures for July 1, 2000</t>
  </si>
  <si>
    <t xml:space="preserve">                of residence.  Includes visitors present but excludes residents temporarily absent,</t>
  </si>
  <si>
    <t xml:space="preserve">    [Includes all persons physically present in an area, regardless of military status or usual place</t>
  </si>
  <si>
    <t>Table 1.09-- DE FACTO POPULATION, BY COUNTY:  1990 TO 2011</t>
  </si>
  <si>
    <t xml:space="preserve">Business, Economic Development &amp; Tourism, Tourism Research Branch, records. </t>
  </si>
  <si>
    <t xml:space="preserve">2000 Redistricting Data (P.L. 94-171) Summary File (March 19, 2001); Hawaii State Department of </t>
  </si>
  <si>
    <t xml:space="preserve">     Source:  U.S. Bureau of the Census, 1990 Public Law 94-171 counts; U.S. Census Bureau, Census </t>
  </si>
  <si>
    <t>the official census).</t>
  </si>
  <si>
    <t xml:space="preserve">(24 people in 1990 who were not counted in the official census and 5 in 2000 who were counted in </t>
  </si>
  <si>
    <t>4/  Includes the Northwestern Hawaiian Islands, from Nihoa to Kure Atoll, except Midway</t>
  </si>
  <si>
    <t xml:space="preserve">     3/  Maui County includes Kalawao County.</t>
  </si>
  <si>
    <t>absent, both calculated as an average daily census.</t>
  </si>
  <si>
    <t xml:space="preserve">     2/  The de facto population is defined as the number of persons physically present in an area, regardless</t>
  </si>
  <si>
    <t>or homeported in the area and residents temporarily absent, but excludes visitors present.</t>
  </si>
  <si>
    <t>Niihau</t>
  </si>
  <si>
    <t>Oahu 4/</t>
  </si>
  <si>
    <t>Maui</t>
  </si>
  <si>
    <t>Honolulu</t>
  </si>
  <si>
    <t>Maui 3/</t>
  </si>
  <si>
    <t>County</t>
  </si>
  <si>
    <t>Percent change</t>
  </si>
  <si>
    <t>April 1,             2000</t>
  </si>
  <si>
    <t>April 1,                  1990</t>
  </si>
  <si>
    <t>April 1,             1990</t>
  </si>
  <si>
    <t>County and island</t>
  </si>
  <si>
    <t>De facto population 2/</t>
  </si>
  <si>
    <t>ISLAND:  1990 AND 2000</t>
  </si>
  <si>
    <t xml:space="preserve">Table 1.10-- RESIDENT AND DE FACTO POPULATION, BY COUNTY AND </t>
  </si>
  <si>
    <t>Tourism, Hawaii State Data Center.</t>
  </si>
  <si>
    <t>(February 2011);  calculations by the Hawaii State Department of Business, Economic Development &amp;</t>
  </si>
  <si>
    <t xml:space="preserve">     Source: U.S. Census Bureau, 2010 Census Redistricting Data (Public Law 94-171) Summary File</t>
  </si>
  <si>
    <t>4/  Includes the Northwestern Hawaiian Islands, from Nihoa to Kure Atoll, except Midway.</t>
  </si>
  <si>
    <t>2/  Square kilometers converted to square miles by dividing by 2.589988.</t>
  </si>
  <si>
    <t xml:space="preserve">area, regardless of physical location on the estimate or census date.  It includes military personnel stationed </t>
  </si>
  <si>
    <t xml:space="preserve">     1/  The resident population is defined as the number of persons whose usual place of residence is in an </t>
  </si>
  <si>
    <t>Islands 4/</t>
  </si>
  <si>
    <t>Hawaiian</t>
  </si>
  <si>
    <t>Northwestern</t>
  </si>
  <si>
    <t>Oahu</t>
  </si>
  <si>
    <t>Per                       square mile</t>
  </si>
  <si>
    <t>Per           square km.</t>
  </si>
  <si>
    <t>Square      miles 2/</t>
  </si>
  <si>
    <t>Square       km.</t>
  </si>
  <si>
    <t>Resident                    population density</t>
  </si>
  <si>
    <t>Land area</t>
  </si>
  <si>
    <t>BY COUNTY AND ISLAND:  2010</t>
  </si>
  <si>
    <t>Table 1.11-- LAND AREA AND POPULATION DENSITY,</t>
  </si>
  <si>
    <t>&lt;http://factfinder2.census.gov/faces/nav/jsf/pages/index.xhtml&gt; accessed June 3, 2011.</t>
  </si>
  <si>
    <t>(Public Law 94-171) Summary File (February 24, 2011)</t>
  </si>
  <si>
    <t>Redistricting Data (Public Law 94-171) Summary File (March 19, 2001) and 2010 Census Redistricting Data</t>
  </si>
  <si>
    <r>
      <t xml:space="preserve">Housing Unit Counts, Hawaii, </t>
    </r>
    <r>
      <rPr>
        <sz val="10"/>
        <rFont val="Times New Roman"/>
        <family val="1"/>
      </rPr>
      <t xml:space="preserve">1990 CPH-2-13 (March 1993), table 8;  U.S. Census Bureau, Census 2000 </t>
    </r>
  </si>
  <si>
    <r>
      <t xml:space="preserve">     Source:  U.S. Bureau of the Census, </t>
    </r>
    <r>
      <rPr>
        <i/>
        <sz val="10"/>
        <rFont val="Times New Roman"/>
        <family val="1"/>
      </rPr>
      <t>1990 Census of Population and Housing, Population and</t>
    </r>
  </si>
  <si>
    <t>1/  Including Kalawao County.</t>
  </si>
  <si>
    <t>Waimea</t>
  </si>
  <si>
    <t>Koloa</t>
  </si>
  <si>
    <t>Lihue</t>
  </si>
  <si>
    <t>Kawaihau</t>
  </si>
  <si>
    <t>Hanalei</t>
  </si>
  <si>
    <t>Ewa</t>
  </si>
  <si>
    <t>Waianae</t>
  </si>
  <si>
    <t>Wahiawa</t>
  </si>
  <si>
    <t>Waialua</t>
  </si>
  <si>
    <t>Koolauloa</t>
  </si>
  <si>
    <t>Koolaupoko</t>
  </si>
  <si>
    <t>City &amp; Co. of Honolulu</t>
  </si>
  <si>
    <t>Kalawao</t>
  </si>
  <si>
    <t>Lahaina</t>
  </si>
  <si>
    <t>Wailuku</t>
  </si>
  <si>
    <t>Makawao</t>
  </si>
  <si>
    <t>Hana</t>
  </si>
  <si>
    <t>Maui County 1/</t>
  </si>
  <si>
    <t>Ka'u</t>
  </si>
  <si>
    <t>South Kona</t>
  </si>
  <si>
    <t>North Kona</t>
  </si>
  <si>
    <t>South Kohala</t>
  </si>
  <si>
    <t>North Kohala</t>
  </si>
  <si>
    <t>Hamakua</t>
  </si>
  <si>
    <t>North Hilo</t>
  </si>
  <si>
    <t>South Hilo</t>
  </si>
  <si>
    <t>Puna</t>
  </si>
  <si>
    <t>2000 to       2010</t>
  </si>
  <si>
    <t>1990 to       2000</t>
  </si>
  <si>
    <t>April 1,       2010</t>
  </si>
  <si>
    <t>April 1,       2000</t>
  </si>
  <si>
    <t>April 1,       1990</t>
  </si>
  <si>
    <t>County and district (see maps)</t>
  </si>
  <si>
    <t>1990, 2000, AND 2010</t>
  </si>
  <si>
    <t>Table 1.12-- RESIDENT POPULATION OF COUNTIES AND DISTRICTS:</t>
  </si>
  <si>
    <t xml:space="preserve">Hawaii State Department of Business, Economic Development &amp; Tourism, Hawaii State Data Center.        </t>
  </si>
  <si>
    <t xml:space="preserve">&lt;http://factfinder2.census.gov/faces/nav/jsf/pages/index.xhtml&gt; accessed June 20, 2011; calculations by the </t>
  </si>
  <si>
    <t xml:space="preserve">     Source:  U.S. Census Bureau, 2010 Census Summary File 1 (June 16, 2011) </t>
  </si>
  <si>
    <t>Wainiha</t>
  </si>
  <si>
    <t>Wailua Homesteads</t>
  </si>
  <si>
    <t>Wailua</t>
  </si>
  <si>
    <t>Puhi</t>
  </si>
  <si>
    <t>Princeville</t>
  </si>
  <si>
    <t>Poipu</t>
  </si>
  <si>
    <t>Pakala Village</t>
  </si>
  <si>
    <t>Omao</t>
  </si>
  <si>
    <t>Lawai</t>
  </si>
  <si>
    <t>Kauai (con.)</t>
  </si>
  <si>
    <t>Average family            size</t>
  </si>
  <si>
    <t>Families</t>
  </si>
  <si>
    <t>Average household size</t>
  </si>
  <si>
    <t>House-holds</t>
  </si>
  <si>
    <t>Population</t>
  </si>
  <si>
    <t>Island and 2010 place</t>
  </si>
  <si>
    <t>CENSUS DESIGNATED PLACES:  2010 -- Con.</t>
  </si>
  <si>
    <t>Table 1.13-- RESIDENT POPULATION OF ISLANDS AND</t>
  </si>
  <si>
    <t>Continued on next page.</t>
  </si>
  <si>
    <t>Kilauea</t>
  </si>
  <si>
    <t>Kekaha</t>
  </si>
  <si>
    <t>Kaumakani</t>
  </si>
  <si>
    <t>Kapaa</t>
  </si>
  <si>
    <t>Kalihiwai</t>
  </si>
  <si>
    <t>Kalaheo</t>
  </si>
  <si>
    <t>Hanapepe</t>
  </si>
  <si>
    <t>Hanamaulu</t>
  </si>
  <si>
    <t>Haena</t>
  </si>
  <si>
    <t>Eleele</t>
  </si>
  <si>
    <t>Anahola</t>
  </si>
  <si>
    <t>Whitmore Village</t>
  </si>
  <si>
    <t>Wheeler AFB</t>
  </si>
  <si>
    <t>West Loch Estate</t>
  </si>
  <si>
    <t>Waipio Acres</t>
  </si>
  <si>
    <t>Waipio</t>
  </si>
  <si>
    <t>Waipahu</t>
  </si>
  <si>
    <t>Waimanalo Beach</t>
  </si>
  <si>
    <t>Waimanalo</t>
  </si>
  <si>
    <t>Waimalu</t>
  </si>
  <si>
    <t>Waikele</t>
  </si>
  <si>
    <t>Waikane</t>
  </si>
  <si>
    <t>Urban Honolulu</t>
  </si>
  <si>
    <t>Schofield Barracks</t>
  </si>
  <si>
    <t>Royal Kunia</t>
  </si>
  <si>
    <t>Pupukea</t>
  </si>
  <si>
    <t>Punaluu</t>
  </si>
  <si>
    <t>Pearl City</t>
  </si>
  <si>
    <t>Ocean Pointe</t>
  </si>
  <si>
    <t>Nanakuli</t>
  </si>
  <si>
    <t>Mokuleia</t>
  </si>
  <si>
    <t>Mililani Town</t>
  </si>
  <si>
    <t>Oahu (con.)</t>
  </si>
  <si>
    <t>Mililani Mauka</t>
  </si>
  <si>
    <t>Maunawili</t>
  </si>
  <si>
    <t>Makakilo</t>
  </si>
  <si>
    <t>Makaha Valley</t>
  </si>
  <si>
    <t>Makaha</t>
  </si>
  <si>
    <t>Maili</t>
  </si>
  <si>
    <t>Laie</t>
  </si>
  <si>
    <t>Ko Olina</t>
  </si>
  <si>
    <t>Kawela Bay</t>
  </si>
  <si>
    <t>Kapolei</t>
  </si>
  <si>
    <t>Kaneohe Station</t>
  </si>
  <si>
    <t>Kaneohe</t>
  </si>
  <si>
    <t>Kalaeloa</t>
  </si>
  <si>
    <t>Kailua</t>
  </si>
  <si>
    <t>Kahuku</t>
  </si>
  <si>
    <t>Kahaluu</t>
  </si>
  <si>
    <t>Kaaawa</t>
  </si>
  <si>
    <t>Iroquois Point</t>
  </si>
  <si>
    <t>Hickam Housing</t>
  </si>
  <si>
    <t>Heeia</t>
  </si>
  <si>
    <t>Hauula</t>
  </si>
  <si>
    <t>Haleiwa</t>
  </si>
  <si>
    <t>Halawa</t>
  </si>
  <si>
    <t>Ewa Villages</t>
  </si>
  <si>
    <t>Ewa Gentry</t>
  </si>
  <si>
    <t>Ewa Beach</t>
  </si>
  <si>
    <t>East Honolulu</t>
  </si>
  <si>
    <t>Aiea</t>
  </si>
  <si>
    <t>Ahuimanu</t>
  </si>
  <si>
    <t>Ualapu'e</t>
  </si>
  <si>
    <t>Maunaloa</t>
  </si>
  <si>
    <t>Kualapuu</t>
  </si>
  <si>
    <t>Kaunakakai</t>
  </si>
  <si>
    <t>Manele</t>
  </si>
  <si>
    <t>Lanai City</t>
  </si>
  <si>
    <t xml:space="preserve">Lanai    </t>
  </si>
  <si>
    <t>Wailea</t>
  </si>
  <si>
    <t>Waikapu</t>
  </si>
  <si>
    <t>Waihee-Waiehu</t>
  </si>
  <si>
    <t>Pukalani</t>
  </si>
  <si>
    <t>Paia</t>
  </si>
  <si>
    <t>Olowalu</t>
  </si>
  <si>
    <t>Olinda</t>
  </si>
  <si>
    <t>Napili-Honokowai</t>
  </si>
  <si>
    <t>Makena</t>
  </si>
  <si>
    <t>Mahinahina</t>
  </si>
  <si>
    <t>Maalaea</t>
  </si>
  <si>
    <t>Launiupoko</t>
  </si>
  <si>
    <t>Kula</t>
  </si>
  <si>
    <t>Kihei</t>
  </si>
  <si>
    <t>Keokea</t>
  </si>
  <si>
    <t>Kapalua</t>
  </si>
  <si>
    <t>Kahului</t>
  </si>
  <si>
    <t>Kaanapali</t>
  </si>
  <si>
    <t>Haliimaile</t>
  </si>
  <si>
    <t>Haiku-Pauwela</t>
  </si>
  <si>
    <t>Waiohinu</t>
  </si>
  <si>
    <t>Wainaku</t>
  </si>
  <si>
    <t>Waikoloa Village</t>
  </si>
  <si>
    <t>Volcano</t>
  </si>
  <si>
    <t>Puako</t>
  </si>
  <si>
    <t>Pepeekeo</t>
  </si>
  <si>
    <t>Paukaa</t>
  </si>
  <si>
    <t>Papaikou</t>
  </si>
  <si>
    <t>Pahoa</t>
  </si>
  <si>
    <t>Pahala</t>
  </si>
  <si>
    <t>Paauilo</t>
  </si>
  <si>
    <t>Orchidlands Estates</t>
  </si>
  <si>
    <t>Hawaii (con.)</t>
  </si>
  <si>
    <t>Nanawale Estates</t>
  </si>
  <si>
    <t>Naalehu</t>
  </si>
  <si>
    <t>Mountain View</t>
  </si>
  <si>
    <t>Leilani Estates</t>
  </si>
  <si>
    <t>Laupahoehoe</t>
  </si>
  <si>
    <t>Kurtistown</t>
  </si>
  <si>
    <t>Kukuihaele</t>
  </si>
  <si>
    <t>Kealakekua</t>
  </si>
  <si>
    <t>Keaau</t>
  </si>
  <si>
    <t>Kapaau</t>
  </si>
  <si>
    <t>Kalaoa</t>
  </si>
  <si>
    <t>Kahaluu-Keauhou</t>
  </si>
  <si>
    <t>Honomu</t>
  </si>
  <si>
    <t>Honokaa</t>
  </si>
  <si>
    <t>Honaunau-Napoopoo</t>
  </si>
  <si>
    <t>Honalo</t>
  </si>
  <si>
    <t>Holualoa</t>
  </si>
  <si>
    <t>Hilo</t>
  </si>
  <si>
    <t>Hawi</t>
  </si>
  <si>
    <t>Hawaiian Paradise Park</t>
  </si>
  <si>
    <t>Hawaiian Ocean View</t>
  </si>
  <si>
    <t>Hawaiian Beaches</t>
  </si>
  <si>
    <t>Hawaiian Acres</t>
  </si>
  <si>
    <t>Halaula</t>
  </si>
  <si>
    <t>Fern Forest</t>
  </si>
  <si>
    <t>Fern Acres</t>
  </si>
  <si>
    <t>Eden Roc</t>
  </si>
  <si>
    <t>Discovery Harbour</t>
  </si>
  <si>
    <t>Captain Cook</t>
  </si>
  <si>
    <t>Ainaloa</t>
  </si>
  <si>
    <t>for these places are statistical rather than political]</t>
  </si>
  <si>
    <t>municipality with separate government and taxing powers; the boundaries determined</t>
  </si>
  <si>
    <t xml:space="preserve">the legislation as "cities, towns, and villages," none of these places is an independent </t>
  </si>
  <si>
    <t>under authority granted by Sec. 26-18, 'Hawaii Revised Statutes.  Although described in</t>
  </si>
  <si>
    <t xml:space="preserve">U.S. Census Bureau and the county planning departments, for the 2010 decennial census, </t>
  </si>
  <si>
    <t>Department of Business, Economic Development &amp; Tourism, in cooperation with the</t>
  </si>
  <si>
    <r>
      <t>[This table presents data for the</t>
    </r>
    <r>
      <rPr>
        <sz val="10"/>
        <rFont val="Arial"/>
        <family val="2"/>
      </rPr>
      <t xml:space="preserve"> 151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"census designated places" defined by the Hawaii State </t>
    </r>
  </si>
  <si>
    <t>CENSUS DESIGNATED PLACES:  2010</t>
  </si>
  <si>
    <t>accessed through June 28, 2012.</t>
  </si>
  <si>
    <t xml:space="preserve">     Source:  U.S. Census Bureau, Population Division &lt;http://www.census.gov/popest/data/index.html&gt;</t>
  </si>
  <si>
    <t xml:space="preserve">of Maui County (excluding Kalawao County);  and Kapaa Micropolitan consists of Kauai County.  </t>
  </si>
  <si>
    <t>but less than 50,000.  Hilo Micropolitan consists of Hawaii County;  Kahului-Wailuku Micropolitan consists</t>
  </si>
  <si>
    <t>11/  Micropolitan statistical areas contain at least one urban cluster that has a population of at least 10,000,</t>
  </si>
  <si>
    <t>county population in the United States.</t>
  </si>
  <si>
    <t>with the lowest population was Loving, Texas with a population of 82.  In 2011, Kalawao had the lowest</t>
  </si>
  <si>
    <t>10/  In 2010, Kalawao County has the second lowest county population in the United States.  The county</t>
  </si>
  <si>
    <t>9/  Among all 3,143 U.S. counties.</t>
  </si>
  <si>
    <t>East Honolulu, and Hickam (a portion of the new CDP).</t>
  </si>
  <si>
    <t>Hawaiian Islands (except Midway).  In 2010, this CDP was split into three separate CDPs - Urban Honolulu,</t>
  </si>
  <si>
    <t xml:space="preserve">Makapuu Point, south and southwest of the crest of the Koolau Mountains, and the Northwestern  </t>
  </si>
  <si>
    <t xml:space="preserve">8/  The Honolulu CDP used to consist of Honolulu District, comprising the area between Red Hill and    </t>
  </si>
  <si>
    <t>7/  Among all 715 incorporated places with over 50,000 population in 2011.</t>
  </si>
  <si>
    <t>Midway).  There are 3,143 U.S. counties in 2010 and 2011.</t>
  </si>
  <si>
    <t>6/  The City and County of Honolulu consists of Oahu and the Northwestern Hawaiian Islands (except</t>
  </si>
  <si>
    <t>a population of at least 50,000.</t>
  </si>
  <si>
    <t>5/   Metropolitan Statistical Areas (MSAs) contain at least one Census Bureau-defined urbanized area with</t>
  </si>
  <si>
    <t>Northwestern Hawaiian Islands (except Midway).</t>
  </si>
  <si>
    <t>4/  The Honolulu MSA consists of the City and County of Honolulu, comprising Oahu and the</t>
  </si>
  <si>
    <t xml:space="preserve">ranking 1. </t>
  </si>
  <si>
    <t xml:space="preserve">3/  Ranking of the area in regard to 2010-2011 population percent change, greatest percent change </t>
  </si>
  <si>
    <t xml:space="preserve">Count Question Resolution program.  </t>
  </si>
  <si>
    <t>Annexation Survey (BAS) and other geographic program revisions.  It does not reflect changes from the</t>
  </si>
  <si>
    <t>Population Estimates base which reflects changes to the 2010 Census population from the Boundary and</t>
  </si>
  <si>
    <t>2/  Largest number ranking 1.   Rankings for 2010 are based on population from the April 1, 2010</t>
  </si>
  <si>
    <t>urban place.</t>
  </si>
  <si>
    <t xml:space="preserve">     1/  MSA, Metropolitan Statistical Area; CDP, Census Designated Place, that is, an unincorporated</t>
  </si>
  <si>
    <t>RANKINGS:  2010 AND 2011 -- Con.</t>
  </si>
  <si>
    <t>Table 1.14-- POPULATION AND PERCENTAGE CHANGE</t>
  </si>
  <si>
    <t>Kapaa Micropolitan 11/</t>
  </si>
  <si>
    <t>Kahului-Wailuku Micropolitan 11/</t>
  </si>
  <si>
    <t>Hilo Micropolitan 11/</t>
  </si>
  <si>
    <t>Maui County 9/</t>
  </si>
  <si>
    <t>Kauai County 9/</t>
  </si>
  <si>
    <t>10/ 3,143</t>
  </si>
  <si>
    <t>10/ 3,142</t>
  </si>
  <si>
    <t>Kalawao County 9/</t>
  </si>
  <si>
    <t>Hawaii County 9/</t>
  </si>
  <si>
    <t>Among incorporated places 7/</t>
  </si>
  <si>
    <t>Urban Honolulu CDP 8/</t>
  </si>
  <si>
    <t>Among all counties</t>
  </si>
  <si>
    <t>City and County of Honolulu 6/</t>
  </si>
  <si>
    <t>Among all MSAs 5/</t>
  </si>
  <si>
    <t>Honolulu MSA 4/</t>
  </si>
  <si>
    <t>Among the 50 States</t>
  </si>
  <si>
    <t>Among the 50 States and D.C.</t>
  </si>
  <si>
    <t>Percent change,     2010-                  2011 3/</t>
  </si>
  <si>
    <t>Resident population, 2011</t>
  </si>
  <si>
    <t>Comparison 1/</t>
  </si>
  <si>
    <t>Population 2/</t>
  </si>
  <si>
    <t>Ranking</t>
  </si>
  <si>
    <t>[Based on population as of July 1 unless otherwise specified]</t>
  </si>
  <si>
    <t>RANKINGS:  2010 AND 2011</t>
  </si>
  <si>
    <t xml:space="preserve">     Source:  City and County of Honolulu Planning and Permitting Department, Planning Division, records.</t>
  </si>
  <si>
    <t xml:space="preserve">     3/  As of June 30.  Estimated population based on traffic zone data.</t>
  </si>
  <si>
    <t>aggregated by census blocks which are shown in Table 1.16.</t>
  </si>
  <si>
    <t xml:space="preserve">     2/  As of April 1, 2000.  Year 2000 census data aggregated by traffic zone data.  This may differ from data</t>
  </si>
  <si>
    <t>Neighborhood Board names.</t>
  </si>
  <si>
    <t xml:space="preserve">exactly to the neighborhood board boundaries.  Neighborhood Board numbers are displayed next to the  </t>
  </si>
  <si>
    <t xml:space="preserve">1/  Data in this table pertain to neighborhood areas whose boundaries are very close but do not match </t>
  </si>
  <si>
    <t>35 Mililani Mauka-Launani Valley</t>
  </si>
  <si>
    <t>34 Makakilo/Kapolei/Honokai Hale</t>
  </si>
  <si>
    <t>33 Mokapu</t>
  </si>
  <si>
    <t>32 Waimanalo</t>
  </si>
  <si>
    <t>31 Kailua</t>
  </si>
  <si>
    <t>30 Kaneohe</t>
  </si>
  <si>
    <t>29 Kahaluu</t>
  </si>
  <si>
    <t>28 Koolauloa</t>
  </si>
  <si>
    <t>27 North Shore</t>
  </si>
  <si>
    <t>26 Wahiawa</t>
  </si>
  <si>
    <t>25 Mililani/Waipio/Melemanu</t>
  </si>
  <si>
    <t>24 Waianae Coast</t>
  </si>
  <si>
    <t>23 Ewa</t>
  </si>
  <si>
    <t>22 Waipahu</t>
  </si>
  <si>
    <t>21 Pearl City</t>
  </si>
  <si>
    <t>20 Aiea</t>
  </si>
  <si>
    <t>19 Airport Area</t>
  </si>
  <si>
    <t>18 Aliamanu/Salt Lake/Foster Village</t>
  </si>
  <si>
    <t>17 Moanalua</t>
  </si>
  <si>
    <t>16 Kalihi Valley</t>
  </si>
  <si>
    <t>15 Kalihi-Palama</t>
  </si>
  <si>
    <t>14 Liliha/Kapalama</t>
  </si>
  <si>
    <t>13 Downtown</t>
  </si>
  <si>
    <t>12 Nuuanu/Punchbowl</t>
  </si>
  <si>
    <t>11 Ala Moana/Kakaako</t>
  </si>
  <si>
    <t>10 Makiki/Lower Punchbowl/Tantalus</t>
  </si>
  <si>
    <t>9 Waikiki</t>
  </si>
  <si>
    <t>8 McCully/Moiliili</t>
  </si>
  <si>
    <t>7 Manoa</t>
  </si>
  <si>
    <t>6 Palolo</t>
  </si>
  <si>
    <t>5 Diamond Head/Kapahulu/St. Louis Heights</t>
  </si>
  <si>
    <t>4 Kaimuki</t>
  </si>
  <si>
    <t>3 Waialae-Kahala</t>
  </si>
  <si>
    <t>2 Kuliouou-Kalani Iki</t>
  </si>
  <si>
    <t>1 Hawaii Kai</t>
  </si>
  <si>
    <t>Oahu total</t>
  </si>
  <si>
    <t>2010 3/</t>
  </si>
  <si>
    <t>Neighborhood Area 1/                               (see maps)</t>
  </si>
  <si>
    <t>2000 AND 2010</t>
  </si>
  <si>
    <t xml:space="preserve">Table 1.15-- RESIDENT POPULATION FOR OAHU NEIGHBORHOODS:  </t>
  </si>
  <si>
    <t>&lt;http://honoluludpp.org/planning/demographics2/2000/NA/general.pdf&gt; accessed July 3, 2007.</t>
  </si>
  <si>
    <t xml:space="preserve">Community Profiles for Neighborhood Areas </t>
  </si>
  <si>
    <t xml:space="preserve">Source:  City and County of Honolulu Planning and Permitting Department, Planning Division, </t>
  </si>
  <si>
    <t>zones which are shown in Table 1.15.</t>
  </si>
  <si>
    <t xml:space="preserve">     2/  Year 2000 census data aggregated by census blocks.  This may differ from data aggregated by traffic</t>
  </si>
  <si>
    <t>same as boundaries for 1990.</t>
  </si>
  <si>
    <t xml:space="preserve">exactly to the neighborhood board boundaries.  Neighborhood area boundaries for 2000 may not be the </t>
  </si>
  <si>
    <t>NEIGHBORHOODS:  2000 -- Con.</t>
  </si>
  <si>
    <t xml:space="preserve">Table 1.16-- POPULATION CHARACTERISTICS OF OAHU </t>
  </si>
  <si>
    <t>Valley</t>
  </si>
  <si>
    <t>35 Mililani Mauka-Launani</t>
  </si>
  <si>
    <t>Honokai Hale</t>
  </si>
  <si>
    <t>34 Makakilo/Kapolei/</t>
  </si>
  <si>
    <t>19 Airport</t>
  </si>
  <si>
    <t>Foster Village</t>
  </si>
  <si>
    <t>18 Aliamanu/Salt Lake/</t>
  </si>
  <si>
    <t>Tantalus</t>
  </si>
  <si>
    <t xml:space="preserve">10 Makiki/Lower Punchbowl/ </t>
  </si>
  <si>
    <t>St. Louis Heights</t>
  </si>
  <si>
    <t>5 Diamond Head/Kapahulu/</t>
  </si>
  <si>
    <t>Average        family                   size</t>
  </si>
  <si>
    <t>House-   holds</t>
  </si>
  <si>
    <t>Median                 age</t>
  </si>
  <si>
    <t>Resident popula-    tion 2/</t>
  </si>
  <si>
    <t>Neighborhood Area                               (see maps) 1/</t>
  </si>
  <si>
    <t>NEIGHBORHOODS:  2000</t>
  </si>
  <si>
    <t>&lt;http://factfinder2.census.gov/faces/nav/jsf/pages/index.xhtml&gt; accessed June 20, 2011.</t>
  </si>
  <si>
    <t>Ni'ihau-Kaula</t>
  </si>
  <si>
    <t>412</t>
  </si>
  <si>
    <t>Niihau and Kaula</t>
  </si>
  <si>
    <t>9400</t>
  </si>
  <si>
    <t>Kekaha-Waimea</t>
  </si>
  <si>
    <t>409</t>
  </si>
  <si>
    <t>Kaumakani-Hanapepe</t>
  </si>
  <si>
    <t>408</t>
  </si>
  <si>
    <t>Eleele-Kalaheo</t>
  </si>
  <si>
    <t>407</t>
  </si>
  <si>
    <t>Omao-Kukui'ula</t>
  </si>
  <si>
    <t>406.04</t>
  </si>
  <si>
    <t>Koloa-Po'ipu</t>
  </si>
  <si>
    <t>406.03</t>
  </si>
  <si>
    <t>Lihu'e</t>
  </si>
  <si>
    <t>405</t>
  </si>
  <si>
    <t>Puhi-Hanama'ulu</t>
  </si>
  <si>
    <t>404</t>
  </si>
  <si>
    <t>Kapa'a</t>
  </si>
  <si>
    <t>403</t>
  </si>
  <si>
    <t>402.05</t>
  </si>
  <si>
    <t>Wailua Houselots</t>
  </si>
  <si>
    <t>402.04</t>
  </si>
  <si>
    <t>Ha'ena-Hanalei</t>
  </si>
  <si>
    <t>401.04</t>
  </si>
  <si>
    <t>Princeville-Kilauea</t>
  </si>
  <si>
    <t>401.03</t>
  </si>
  <si>
    <t>Households</t>
  </si>
  <si>
    <t>population</t>
  </si>
  <si>
    <t>Name</t>
  </si>
  <si>
    <t>census tract</t>
  </si>
  <si>
    <t>Resident</t>
  </si>
  <si>
    <t>Island and 2010</t>
  </si>
  <si>
    <t>BY ISLAND AND CENSUS TRACT:  2010 -- Con.</t>
  </si>
  <si>
    <t xml:space="preserve">Table 1.17-- RESIDENT POPULATION AND HOUSEHOLDS, </t>
  </si>
  <si>
    <t>319</t>
  </si>
  <si>
    <t>West Moloka'i</t>
  </si>
  <si>
    <t>318.01</t>
  </si>
  <si>
    <t>East Moloka'i</t>
  </si>
  <si>
    <t>317</t>
  </si>
  <si>
    <t>Lana'i</t>
  </si>
  <si>
    <t>316.01</t>
  </si>
  <si>
    <t>Kaho'olawe</t>
  </si>
  <si>
    <t>9800</t>
  </si>
  <si>
    <t>320</t>
  </si>
  <si>
    <t>Spreckelsville</t>
  </si>
  <si>
    <t>Honokowai</t>
  </si>
  <si>
    <t>315.03</t>
  </si>
  <si>
    <t>Honokahua</t>
  </si>
  <si>
    <t>315.02</t>
  </si>
  <si>
    <t>315.01</t>
  </si>
  <si>
    <t>Lahainaluna</t>
  </si>
  <si>
    <t>314.05</t>
  </si>
  <si>
    <t>314.04</t>
  </si>
  <si>
    <t>Kahoma</t>
  </si>
  <si>
    <t>314.02</t>
  </si>
  <si>
    <t>Southeast Kahului</t>
  </si>
  <si>
    <t>311.03</t>
  </si>
  <si>
    <t>Central Kahului</t>
  </si>
  <si>
    <t>311.02</t>
  </si>
  <si>
    <t>West Kahului</t>
  </si>
  <si>
    <t>311.01</t>
  </si>
  <si>
    <t>South Wailuku</t>
  </si>
  <si>
    <t>310</t>
  </si>
  <si>
    <t>North Wailuku</t>
  </si>
  <si>
    <t>309.03</t>
  </si>
  <si>
    <t>East Central Wailuku</t>
  </si>
  <si>
    <t>309.02</t>
  </si>
  <si>
    <t>West Central Wailuku</t>
  </si>
  <si>
    <t>309.01</t>
  </si>
  <si>
    <t>Waihee-Waikapu</t>
  </si>
  <si>
    <t>308</t>
  </si>
  <si>
    <t>Keawakapu</t>
  </si>
  <si>
    <t>307.10</t>
  </si>
  <si>
    <t>Kamaole</t>
  </si>
  <si>
    <t>307.09</t>
  </si>
  <si>
    <t>Halama</t>
  </si>
  <si>
    <t>307.08</t>
  </si>
  <si>
    <t>Waipuilani</t>
  </si>
  <si>
    <t>307.07</t>
  </si>
  <si>
    <t>Kealia</t>
  </si>
  <si>
    <t>307.06</t>
  </si>
  <si>
    <t>Kihei Mauka</t>
  </si>
  <si>
    <t>307.05</t>
  </si>
  <si>
    <t>Pa'ia</t>
  </si>
  <si>
    <t>305.01</t>
  </si>
  <si>
    <t>Hali'imaile</t>
  </si>
  <si>
    <t>304.04</t>
  </si>
  <si>
    <t>304.03</t>
  </si>
  <si>
    <t>304.02</t>
  </si>
  <si>
    <t>303.03</t>
  </si>
  <si>
    <t>303.01</t>
  </si>
  <si>
    <t>Ha'iku</t>
  </si>
  <si>
    <t>302.02</t>
  </si>
  <si>
    <t>Huelo</t>
  </si>
  <si>
    <t>302.01</t>
  </si>
  <si>
    <t>301</t>
  </si>
  <si>
    <t>221.02</t>
  </si>
  <si>
    <t>Pa‘auhau-Pa‘auilo</t>
  </si>
  <si>
    <t>220</t>
  </si>
  <si>
    <t>Honoka‘a-Kukuihaele</t>
  </si>
  <si>
    <t>219.02</t>
  </si>
  <si>
    <t>218</t>
  </si>
  <si>
    <t>Kawaihae-Waikoloa</t>
  </si>
  <si>
    <t>217.04</t>
  </si>
  <si>
    <t>Waimea-Pu‘u Anahulu</t>
  </si>
  <si>
    <t>217.02</t>
  </si>
  <si>
    <t>216.04</t>
  </si>
  <si>
    <t>216.01</t>
  </si>
  <si>
    <t>Kaumalumalu-Keahou</t>
  </si>
  <si>
    <t>215.09</t>
  </si>
  <si>
    <t>215.07</t>
  </si>
  <si>
    <t>Kealakehe</t>
  </si>
  <si>
    <t>215.04</t>
  </si>
  <si>
    <t>Hualalai</t>
  </si>
  <si>
    <t>215.02</t>
  </si>
  <si>
    <t>Konawaena</t>
  </si>
  <si>
    <t>214.02</t>
  </si>
  <si>
    <t>213</t>
  </si>
  <si>
    <t>Ka‘u</t>
  </si>
  <si>
    <t>212.02</t>
  </si>
  <si>
    <t>211.06</t>
  </si>
  <si>
    <t>Kalapana-Kapoho</t>
  </si>
  <si>
    <t>211.01</t>
  </si>
  <si>
    <t>Kea‘au</t>
  </si>
  <si>
    <t>210.13</t>
  </si>
  <si>
    <t>Volcano-Mt. View</t>
  </si>
  <si>
    <t>210.11</t>
  </si>
  <si>
    <t>Upper Puna (Puna Mauka)</t>
  </si>
  <si>
    <t>210.10</t>
  </si>
  <si>
    <t>210.05</t>
  </si>
  <si>
    <t>Orchidland-Ainaloa</t>
  </si>
  <si>
    <t>210.03</t>
  </si>
  <si>
    <t>Hilo:  Haihai</t>
  </si>
  <si>
    <t>209</t>
  </si>
  <si>
    <t>Hilo:  Piihonua-Kaumana</t>
  </si>
  <si>
    <t>208.02</t>
  </si>
  <si>
    <t>Hilo: Kahuku-Kaumana</t>
  </si>
  <si>
    <t>208.01</t>
  </si>
  <si>
    <t>Hilo:  Kawailani</t>
  </si>
  <si>
    <t>207.02</t>
  </si>
  <si>
    <t>Hilo:  Puainako</t>
  </si>
  <si>
    <t>207.01</t>
  </si>
  <si>
    <t>Hilo: Keaukaha-Pana‘ewa</t>
  </si>
  <si>
    <t>206</t>
  </si>
  <si>
    <t>Hilo:  University-Houselots</t>
  </si>
  <si>
    <t>205</t>
  </si>
  <si>
    <t>Hilo:  Villa Franca-Kaiko'o</t>
  </si>
  <si>
    <t>204</t>
  </si>
  <si>
    <t>Hilo: Pu‘u‘eo-Downtown</t>
  </si>
  <si>
    <t>203</t>
  </si>
  <si>
    <t>Hilo: Upper Waiakea Forest Reserve</t>
  </si>
  <si>
    <t>202.02</t>
  </si>
  <si>
    <t>Pauka‘a-Wailea</t>
  </si>
  <si>
    <t>201</t>
  </si>
  <si>
    <t>9812</t>
  </si>
  <si>
    <t>Hawaiian Islands</t>
  </si>
  <si>
    <t xml:space="preserve">Northwestern </t>
  </si>
  <si>
    <t>Nimitz-Airport Commercial</t>
  </si>
  <si>
    <t>9814</t>
  </si>
  <si>
    <t>Mapunapuna Industrial</t>
  </si>
  <si>
    <t>9813</t>
  </si>
  <si>
    <t>Bellows Air Force Base</t>
  </si>
  <si>
    <t>9811</t>
  </si>
  <si>
    <t>Kawainui Marsh</t>
  </si>
  <si>
    <t>9810</t>
  </si>
  <si>
    <t xml:space="preserve">Hoomaluhia Botanical Garden </t>
  </si>
  <si>
    <t>9808</t>
  </si>
  <si>
    <t>Schofield Barracks East Range</t>
  </si>
  <si>
    <t>9807</t>
  </si>
  <si>
    <t>Schofield Forest Reserve</t>
  </si>
  <si>
    <t>9806</t>
  </si>
  <si>
    <t>Campbell Industrial Park</t>
  </si>
  <si>
    <t>9803</t>
  </si>
  <si>
    <t>Honolulu International Airport</t>
  </si>
  <si>
    <t>9802</t>
  </si>
  <si>
    <t>Hanauma Bay</t>
  </si>
  <si>
    <t>9400.02</t>
  </si>
  <si>
    <t>Waimanalo Beach-Homesteads</t>
  </si>
  <si>
    <t>9400.01</t>
  </si>
  <si>
    <t xml:space="preserve">Kapolei </t>
  </si>
  <si>
    <t>115</t>
  </si>
  <si>
    <t>Waipio Peninsula</t>
  </si>
  <si>
    <t>114</t>
  </si>
  <si>
    <t>113</t>
  </si>
  <si>
    <t>Lanikai</t>
  </si>
  <si>
    <t>112.02</t>
  </si>
  <si>
    <t>Kalaheo Avenue</t>
  </si>
  <si>
    <t>112.01</t>
  </si>
  <si>
    <t>Keolu</t>
  </si>
  <si>
    <t>111.06</t>
  </si>
  <si>
    <t>Kailua Town</t>
  </si>
  <si>
    <t>111.05</t>
  </si>
  <si>
    <t>Enchanted Lakes</t>
  </si>
  <si>
    <t>111.04</t>
  </si>
  <si>
    <t>Olomana</t>
  </si>
  <si>
    <t>111.03</t>
  </si>
  <si>
    <t>110</t>
  </si>
  <si>
    <t>Ulupaina Street</t>
  </si>
  <si>
    <t>109.05</t>
  </si>
  <si>
    <t>Maluniu Avenue</t>
  </si>
  <si>
    <t>109.04</t>
  </si>
  <si>
    <t>Oneawa Street-Kawainui</t>
  </si>
  <si>
    <t>109.03</t>
  </si>
  <si>
    <t>Kalaheo Hillside</t>
  </si>
  <si>
    <t>109.01</t>
  </si>
  <si>
    <t>Mokapu East</t>
  </si>
  <si>
    <t>108.02</t>
  </si>
  <si>
    <t>Mokapu West</t>
  </si>
  <si>
    <t>108.01</t>
  </si>
  <si>
    <t>Mokulele Drive</t>
  </si>
  <si>
    <t>107.02</t>
  </si>
  <si>
    <t>Kokokahi</t>
  </si>
  <si>
    <t>107.01</t>
  </si>
  <si>
    <t>Castle High School-Halekou Road</t>
  </si>
  <si>
    <t>106.02</t>
  </si>
  <si>
    <t xml:space="preserve">Puohala </t>
  </si>
  <si>
    <t>106.01</t>
  </si>
  <si>
    <t>Lilipuna Road</t>
  </si>
  <si>
    <t>105.08</t>
  </si>
  <si>
    <t>Kahuhipa Street</t>
  </si>
  <si>
    <t>105.07</t>
  </si>
  <si>
    <t>Heeia Kea</t>
  </si>
  <si>
    <t>105.05</t>
  </si>
  <si>
    <t>Waikalua Road</t>
  </si>
  <si>
    <t>105.04</t>
  </si>
  <si>
    <t>Kaneohe District Park</t>
  </si>
  <si>
    <t>105.03</t>
  </si>
  <si>
    <t>Kapunahala</t>
  </si>
  <si>
    <t>103.08</t>
  </si>
  <si>
    <t>Haiku</t>
  </si>
  <si>
    <t>103.06</t>
  </si>
  <si>
    <t>103.05</t>
  </si>
  <si>
    <t>Kahaluu-Waikane</t>
  </si>
  <si>
    <t>103.03</t>
  </si>
  <si>
    <t>102.02</t>
  </si>
  <si>
    <t>Hauula-Kaaawa</t>
  </si>
  <si>
    <t>102.01</t>
  </si>
  <si>
    <t>Waimea-Kahuku</t>
  </si>
  <si>
    <t>101</t>
  </si>
  <si>
    <t>Kawailoa</t>
  </si>
  <si>
    <t>100</t>
  </si>
  <si>
    <t>Kaena Point</t>
  </si>
  <si>
    <t>99.04</t>
  </si>
  <si>
    <t>99.02</t>
  </si>
  <si>
    <t>98.02</t>
  </si>
  <si>
    <t>Makua Valley</t>
  </si>
  <si>
    <t>98.01</t>
  </si>
  <si>
    <t>Lualualei: Halona Road</t>
  </si>
  <si>
    <t>97.04</t>
  </si>
  <si>
    <t>Lualualei-Camp Waianae</t>
  </si>
  <si>
    <t>97.03</t>
  </si>
  <si>
    <t>Waianae Kai</t>
  </si>
  <si>
    <t>97.01</t>
  </si>
  <si>
    <t>Lualualei Transmitter</t>
  </si>
  <si>
    <t>96.08</t>
  </si>
  <si>
    <t>96.03</t>
  </si>
  <si>
    <t>Schofield: McCarthy Field</t>
  </si>
  <si>
    <t>95.07</t>
  </si>
  <si>
    <t>Leilehua Avenue</t>
  </si>
  <si>
    <t>95.04</t>
  </si>
  <si>
    <t>Foote Avenue</t>
  </si>
  <si>
    <t>95.03</t>
  </si>
  <si>
    <t>Menoher Street</t>
  </si>
  <si>
    <t>95.02</t>
  </si>
  <si>
    <t>Kolekole Avenue</t>
  </si>
  <si>
    <t>95.01</t>
  </si>
  <si>
    <t>Wahiawa Makai</t>
  </si>
  <si>
    <t>94</t>
  </si>
  <si>
    <t>Wahiawa Waena</t>
  </si>
  <si>
    <t>93</t>
  </si>
  <si>
    <t>Wahiawa Mauka</t>
  </si>
  <si>
    <t>92</t>
  </si>
  <si>
    <t>Kaukonahua Road</t>
  </si>
  <si>
    <t>91</t>
  </si>
  <si>
    <t>Wheeler-East Range</t>
  </si>
  <si>
    <t>90</t>
  </si>
  <si>
    <t>Waiawa Prison</t>
  </si>
  <si>
    <t>89.31</t>
  </si>
  <si>
    <t>Mililani: Ainamakua Drive</t>
  </si>
  <si>
    <t>89.30</t>
  </si>
  <si>
    <t>Mililani Mauka-Meheula Parkway</t>
  </si>
  <si>
    <t>89.29</t>
  </si>
  <si>
    <t>Mililani Mauka Middle School</t>
  </si>
  <si>
    <t>89.28</t>
  </si>
  <si>
    <t>Koolani Drive</t>
  </si>
  <si>
    <t>89.27</t>
  </si>
  <si>
    <t>Laulani Valley-Mililani Technology Park</t>
  </si>
  <si>
    <t>89.26</t>
  </si>
  <si>
    <t>Village Park</t>
  </si>
  <si>
    <t>89.25</t>
  </si>
  <si>
    <t>89.24</t>
  </si>
  <si>
    <t>Seaview</t>
  </si>
  <si>
    <t>89.23</t>
  </si>
  <si>
    <t>89.22</t>
  </si>
  <si>
    <t>89.21</t>
  </si>
  <si>
    <t>Waipio Gentry</t>
  </si>
  <si>
    <t>89.20</t>
  </si>
  <si>
    <t>Mililani: Nob Hill</t>
  </si>
  <si>
    <t>89.18</t>
  </si>
  <si>
    <t>Mililani Town Center</t>
  </si>
  <si>
    <t>89.17</t>
  </si>
  <si>
    <t>89.15</t>
  </si>
  <si>
    <t>Honowai School</t>
  </si>
  <si>
    <t>89.14</t>
  </si>
  <si>
    <t>Robinson Heights</t>
  </si>
  <si>
    <t>89.13</t>
  </si>
  <si>
    <t>August Ahrens School</t>
  </si>
  <si>
    <t>89.12</t>
  </si>
  <si>
    <t>Mililani District Park</t>
  </si>
  <si>
    <t>89.09</t>
  </si>
  <si>
    <t>Mililani Marketplace</t>
  </si>
  <si>
    <t>89.08</t>
  </si>
  <si>
    <t>Mililani High School</t>
  </si>
  <si>
    <t>89.07</t>
  </si>
  <si>
    <t>Mililani Golf Course</t>
  </si>
  <si>
    <t>89.06</t>
  </si>
  <si>
    <t>Managers Drive</t>
  </si>
  <si>
    <t>88</t>
  </si>
  <si>
    <t>West Loch</t>
  </si>
  <si>
    <t>87.03</t>
  </si>
  <si>
    <t>St. Joseph School</t>
  </si>
  <si>
    <t>87.02</t>
  </si>
  <si>
    <t>Leeward Community College</t>
  </si>
  <si>
    <t>87.01</t>
  </si>
  <si>
    <t>Lower Makakilo</t>
  </si>
  <si>
    <t>86.22</t>
  </si>
  <si>
    <t>86.17</t>
  </si>
  <si>
    <t>Kunia West</t>
  </si>
  <si>
    <t>86.14</t>
  </si>
  <si>
    <t>Makakilo: Wainohia Street</t>
  </si>
  <si>
    <t>86.13</t>
  </si>
  <si>
    <t>Upper Makakilo</t>
  </si>
  <si>
    <t>86.12</t>
  </si>
  <si>
    <t>Kahe</t>
  </si>
  <si>
    <t>86.11</t>
  </si>
  <si>
    <t>Ko Olina Resort</t>
  </si>
  <si>
    <t>86.10</t>
  </si>
  <si>
    <t>Ko Olina-Honokai Hale</t>
  </si>
  <si>
    <t>86.09</t>
  </si>
  <si>
    <t>Kapolei Golf Course</t>
  </si>
  <si>
    <t>86.06</t>
  </si>
  <si>
    <t>85.02</t>
  </si>
  <si>
    <t>84.12</t>
  </si>
  <si>
    <t>Geiger Road</t>
  </si>
  <si>
    <t>84.11</t>
  </si>
  <si>
    <t>Coral Creek Golf Course</t>
  </si>
  <si>
    <t>84.10</t>
  </si>
  <si>
    <t>Hoakalei Country Club</t>
  </si>
  <si>
    <t>84.08</t>
  </si>
  <si>
    <t>84.07</t>
  </si>
  <si>
    <t>Hawaii Prince Golf Course</t>
  </si>
  <si>
    <t>84.06</t>
  </si>
  <si>
    <t>Holomua School</t>
  </si>
  <si>
    <t>84.05</t>
  </si>
  <si>
    <t>84.02</t>
  </si>
  <si>
    <t>Campbell High School</t>
  </si>
  <si>
    <t>83.02</t>
  </si>
  <si>
    <t>83.01</t>
  </si>
  <si>
    <t>Pearl City Highlands</t>
  </si>
  <si>
    <t>80.07</t>
  </si>
  <si>
    <t>80.06</t>
  </si>
  <si>
    <t>Pacific Palisades</t>
  </si>
  <si>
    <t>80.05</t>
  </si>
  <si>
    <t>Manana</t>
  </si>
  <si>
    <t>80.03</t>
  </si>
  <si>
    <t>Lower Waiau</t>
  </si>
  <si>
    <t>80.02</t>
  </si>
  <si>
    <t>Hale Mohalu Hospital</t>
  </si>
  <si>
    <t>80.01</t>
  </si>
  <si>
    <t>Pearl Country Club</t>
  </si>
  <si>
    <t>78.11</t>
  </si>
  <si>
    <t>Royal Summit</t>
  </si>
  <si>
    <t>78.10</t>
  </si>
  <si>
    <t>Newtown</t>
  </si>
  <si>
    <t>78.09</t>
  </si>
  <si>
    <t>Pearlridge Center</t>
  </si>
  <si>
    <t>78.08</t>
  </si>
  <si>
    <t>Pearl Ridge High Rise</t>
  </si>
  <si>
    <t>78.07</t>
  </si>
  <si>
    <t>Waiau Townhouses</t>
  </si>
  <si>
    <t>78.05</t>
  </si>
  <si>
    <t>Lower Pearl City</t>
  </si>
  <si>
    <t>78.04</t>
  </si>
  <si>
    <t>Aiea Heights</t>
  </si>
  <si>
    <t>77.02</t>
  </si>
  <si>
    <t>Lower Aiea</t>
  </si>
  <si>
    <t>77.01</t>
  </si>
  <si>
    <t>Red Hill Military Housing</t>
  </si>
  <si>
    <t>75.06</t>
  </si>
  <si>
    <t>75.05</t>
  </si>
  <si>
    <t>Aloha Stadium</t>
  </si>
  <si>
    <t>75.04</t>
  </si>
  <si>
    <t>Halawa Heights</t>
  </si>
  <si>
    <t>75.03</t>
  </si>
  <si>
    <t>Halawa Valley</t>
  </si>
  <si>
    <t>75.02</t>
  </si>
  <si>
    <t>Ford Island</t>
  </si>
  <si>
    <t>74</t>
  </si>
  <si>
    <t>Hickam Air Force Base</t>
  </si>
  <si>
    <t>73.03</t>
  </si>
  <si>
    <t xml:space="preserve">Hangar Avenue-Vickers Avenue </t>
  </si>
  <si>
    <t>73.02</t>
  </si>
  <si>
    <t>Nimitz Elementary School</t>
  </si>
  <si>
    <t>71</t>
  </si>
  <si>
    <t>Navy Marine Golf Course</t>
  </si>
  <si>
    <t>70</t>
  </si>
  <si>
    <t>Arizona Road</t>
  </si>
  <si>
    <t>69</t>
  </si>
  <si>
    <t>Ala Ilima Makai</t>
  </si>
  <si>
    <t>68.09</t>
  </si>
  <si>
    <t>Ala Ilima Mauka</t>
  </si>
  <si>
    <t>68.08</t>
  </si>
  <si>
    <t>Ala Lilikoi</t>
  </si>
  <si>
    <t>68.06</t>
  </si>
  <si>
    <t>Salt Lake Country Club</t>
  </si>
  <si>
    <t>68.05</t>
  </si>
  <si>
    <t>Aliamanu Crater</t>
  </si>
  <si>
    <t>68.04</t>
  </si>
  <si>
    <t>Aliamanu</t>
  </si>
  <si>
    <t>68.02</t>
  </si>
  <si>
    <t>Red Hill</t>
  </si>
  <si>
    <t>67.02</t>
  </si>
  <si>
    <t>Tripler-Moanalua</t>
  </si>
  <si>
    <t>67.01</t>
  </si>
  <si>
    <t>Kahauiki Street</t>
  </si>
  <si>
    <t>66</t>
  </si>
  <si>
    <t>Upper Kalihi Valley</t>
  </si>
  <si>
    <t>65</t>
  </si>
  <si>
    <t>Kamanaiki Street</t>
  </si>
  <si>
    <t>64.02</t>
  </si>
  <si>
    <t>Gulick Avenue-Likelike</t>
  </si>
  <si>
    <t>64.01</t>
  </si>
  <si>
    <t>Kalena Drive</t>
  </si>
  <si>
    <t>63.02</t>
  </si>
  <si>
    <t>Kalihi Valley Park</t>
  </si>
  <si>
    <t>63.01</t>
  </si>
  <si>
    <t>Linapuni Street</t>
  </si>
  <si>
    <t>62.02</t>
  </si>
  <si>
    <t>Kam IV Road</t>
  </si>
  <si>
    <t>62.01</t>
  </si>
  <si>
    <t>Kalihi Waena</t>
  </si>
  <si>
    <t>61</t>
  </si>
  <si>
    <t>Umi Street</t>
  </si>
  <si>
    <t>60</t>
  </si>
  <si>
    <t>Mokauea Street</t>
  </si>
  <si>
    <t>59</t>
  </si>
  <si>
    <t>Waiakamilo Road</t>
  </si>
  <si>
    <t>58</t>
  </si>
  <si>
    <t>Iwilei-Anuenue</t>
  </si>
  <si>
    <t>57</t>
  </si>
  <si>
    <t>Kapalama</t>
  </si>
  <si>
    <t>56</t>
  </si>
  <si>
    <t xml:space="preserve">Palama </t>
  </si>
  <si>
    <t>55</t>
  </si>
  <si>
    <t>Mayor Wright Housing</t>
  </si>
  <si>
    <t>54</t>
  </si>
  <si>
    <t>Aala</t>
  </si>
  <si>
    <t>53</t>
  </si>
  <si>
    <t>Chinatown</t>
  </si>
  <si>
    <t>52</t>
  </si>
  <si>
    <t>Foster Botanical Garden</t>
  </si>
  <si>
    <t>51</t>
  </si>
  <si>
    <t>Kuakini</t>
  </si>
  <si>
    <t>50</t>
  </si>
  <si>
    <t>Lanakila</t>
  </si>
  <si>
    <t>49</t>
  </si>
  <si>
    <t>Kamehameha Heights</t>
  </si>
  <si>
    <t>48</t>
  </si>
  <si>
    <t>Alewa-Kawananakoa</t>
  </si>
  <si>
    <t>47</t>
  </si>
  <si>
    <t>Puunui-Waokanaka Street</t>
  </si>
  <si>
    <t>46</t>
  </si>
  <si>
    <t>Dowsett Highlands</t>
  </si>
  <si>
    <t>45</t>
  </si>
  <si>
    <t>Pauoa</t>
  </si>
  <si>
    <t>44</t>
  </si>
  <si>
    <t>Punchbowl</t>
  </si>
  <si>
    <t>43</t>
  </si>
  <si>
    <t>Queen Emma Gardens</t>
  </si>
  <si>
    <t>42</t>
  </si>
  <si>
    <t>Queen's Hospital</t>
  </si>
  <si>
    <t>41</t>
  </si>
  <si>
    <t>Financial District</t>
  </si>
  <si>
    <t>40</t>
  </si>
  <si>
    <t>Civic Center</t>
  </si>
  <si>
    <t>39</t>
  </si>
  <si>
    <t>Kakaako</t>
  </si>
  <si>
    <t>38</t>
  </si>
  <si>
    <t>Ala Moana</t>
  </si>
  <si>
    <t>37</t>
  </si>
  <si>
    <t>Kaheka Street-Makaloa Street</t>
  </si>
  <si>
    <t>36.04</t>
  </si>
  <si>
    <t>Ahana Street</t>
  </si>
  <si>
    <t>36.03</t>
  </si>
  <si>
    <t>Sheridan Street</t>
  </si>
  <si>
    <t>36.01</t>
  </si>
  <si>
    <t>Upper Pawaa</t>
  </si>
  <si>
    <t>35.02</t>
  </si>
  <si>
    <t>Academy of Arts</t>
  </si>
  <si>
    <t>35.01</t>
  </si>
  <si>
    <t>Maryknoll School</t>
  </si>
  <si>
    <t>34.07</t>
  </si>
  <si>
    <t>Lower Makiki</t>
  </si>
  <si>
    <t>34.06</t>
  </si>
  <si>
    <t>Poki Street</t>
  </si>
  <si>
    <t>34.05</t>
  </si>
  <si>
    <t>Makiki Fire Station</t>
  </si>
  <si>
    <t>34.04</t>
  </si>
  <si>
    <t>Thurston Street</t>
  </si>
  <si>
    <t>34.03</t>
  </si>
  <si>
    <t>Makiki Heights</t>
  </si>
  <si>
    <t>33</t>
  </si>
  <si>
    <t>Round Top-Tantalus</t>
  </si>
  <si>
    <t>32</t>
  </si>
  <si>
    <t>Upper Manoa</t>
  </si>
  <si>
    <t>31.02</t>
  </si>
  <si>
    <t>Woodlawn</t>
  </si>
  <si>
    <t>31.01</t>
  </si>
  <si>
    <t>Judd Hillside-Lowrey Avenue</t>
  </si>
  <si>
    <t>30</t>
  </si>
  <si>
    <t>East Manoa</t>
  </si>
  <si>
    <t>29</t>
  </si>
  <si>
    <t>28</t>
  </si>
  <si>
    <t>Punahou School</t>
  </si>
  <si>
    <t>27.02</t>
  </si>
  <si>
    <t>UH Manoa Campus</t>
  </si>
  <si>
    <t>27.01</t>
  </si>
  <si>
    <t>Bingham Tract</t>
  </si>
  <si>
    <t>26</t>
  </si>
  <si>
    <t>Lower Pawaa</t>
  </si>
  <si>
    <t>25</t>
  </si>
  <si>
    <t>Upper McCully</t>
  </si>
  <si>
    <t>24.02</t>
  </si>
  <si>
    <t>Lower McCully</t>
  </si>
  <si>
    <t>24.01</t>
  </si>
  <si>
    <t>Moiliili</t>
  </si>
  <si>
    <t>23</t>
  </si>
  <si>
    <t>Ala Wai Park-Lauiki Street</t>
  </si>
  <si>
    <t>22.02</t>
  </si>
  <si>
    <t>Kamoku Street-Iolani School</t>
  </si>
  <si>
    <t>22.01</t>
  </si>
  <si>
    <t>Olokele Avenue</t>
  </si>
  <si>
    <t>21</t>
  </si>
  <si>
    <t>Ala Wai-Olohana Street</t>
  </si>
  <si>
    <t>20.06</t>
  </si>
  <si>
    <t>Ala Wai-Niu Street</t>
  </si>
  <si>
    <t>20.05</t>
  </si>
  <si>
    <t>International Market Place</t>
  </si>
  <si>
    <t>20.04</t>
  </si>
  <si>
    <t>Seaside Avenue</t>
  </si>
  <si>
    <t>20.03</t>
  </si>
  <si>
    <t>Hobron Lane</t>
  </si>
  <si>
    <t>19.04</t>
  </si>
  <si>
    <t>Ena Road</t>
  </si>
  <si>
    <t>19.03</t>
  </si>
  <si>
    <t>Waikiki Beach</t>
  </si>
  <si>
    <t>19.01</t>
  </si>
  <si>
    <t>Jefferson School</t>
  </si>
  <si>
    <t>18.04</t>
  </si>
  <si>
    <t>Tusitala Street</t>
  </si>
  <si>
    <t>18.03</t>
  </si>
  <si>
    <t>Koa Avenue</t>
  </si>
  <si>
    <t>18.01</t>
  </si>
  <si>
    <t>Kapiolani Park</t>
  </si>
  <si>
    <t>17</t>
  </si>
  <si>
    <t>Lower Kapahulu</t>
  </si>
  <si>
    <t>16</t>
  </si>
  <si>
    <t>Upper Kapahulu</t>
  </si>
  <si>
    <t>15</t>
  </si>
  <si>
    <t>Kapaolono Field</t>
  </si>
  <si>
    <t>14</t>
  </si>
  <si>
    <t>Kaimuki: 6th Avenue</t>
  </si>
  <si>
    <t>13</t>
  </si>
  <si>
    <t>Lower Palolo</t>
  </si>
  <si>
    <t>12.02</t>
  </si>
  <si>
    <t>Waialae Avenue-Pukele Avenue</t>
  </si>
  <si>
    <t>12.01</t>
  </si>
  <si>
    <t>Central Palolo</t>
  </si>
  <si>
    <t>11</t>
  </si>
  <si>
    <t>Upper Palolo</t>
  </si>
  <si>
    <t>10</t>
  </si>
  <si>
    <t>Lower Wilhelmina</t>
  </si>
  <si>
    <t>9.03</t>
  </si>
  <si>
    <t>Maunalani Heights</t>
  </si>
  <si>
    <t>9.02</t>
  </si>
  <si>
    <t>Waialae Nui Valley</t>
  </si>
  <si>
    <t>9.01</t>
  </si>
  <si>
    <t>Kaimuki: Kapiolani Community College</t>
  </si>
  <si>
    <t>8</t>
  </si>
  <si>
    <t>Kaimuki: 22nd Avenue</t>
  </si>
  <si>
    <t>7</t>
  </si>
  <si>
    <t>Diamond Head</t>
  </si>
  <si>
    <t>6</t>
  </si>
  <si>
    <t>Waialae-Kahala</t>
  </si>
  <si>
    <t>5</t>
  </si>
  <si>
    <t>Waialae Iki</t>
  </si>
  <si>
    <t>4.02</t>
  </si>
  <si>
    <t>Waialae Nui Ridge-Ainakoa</t>
  </si>
  <si>
    <t>4.01</t>
  </si>
  <si>
    <t>Wailupe</t>
  </si>
  <si>
    <t>3.02</t>
  </si>
  <si>
    <t>Aina Haina-Hawaii Loa Ridge</t>
  </si>
  <si>
    <t>3.01</t>
  </si>
  <si>
    <t>Kuliouou</t>
  </si>
  <si>
    <t>2</t>
  </si>
  <si>
    <t>Portlock</t>
  </si>
  <si>
    <t>1.14</t>
  </si>
  <si>
    <t>Koko Marina</t>
  </si>
  <si>
    <t>1.12</t>
  </si>
  <si>
    <t>Lunalilo Park Subdivision</t>
  </si>
  <si>
    <t>1.11</t>
  </si>
  <si>
    <t>Kalama Valley</t>
  </si>
  <si>
    <t>1.10</t>
  </si>
  <si>
    <t>Hawaii Kai Marina</t>
  </si>
  <si>
    <t>1.08</t>
  </si>
  <si>
    <t>Kuapa Isle</t>
  </si>
  <si>
    <t>1.07</t>
  </si>
  <si>
    <t>Hahaione-Mariners Ridge</t>
  </si>
  <si>
    <t>1.06</t>
  </si>
  <si>
    <t>BY ISLAND AND CENSUS TRACT:  2010</t>
  </si>
  <si>
    <t>June 5, 2011.</t>
  </si>
  <si>
    <t xml:space="preserve">(February 24, 2011) &lt;http://factfinder2.census.gov/faces/nav/jsf/pages/index.xhtml&gt; accessed </t>
  </si>
  <si>
    <t xml:space="preserve">     Source:  U.S. Census Bureau, 2010 Census Redistricting Data (Public Law 94-171) Summary File</t>
  </si>
  <si>
    <t>Moloaa</t>
  </si>
  <si>
    <t>Anahola (Residential)</t>
  </si>
  <si>
    <t>Anahola (Agricultural)</t>
  </si>
  <si>
    <t>Island and Hawaiian                            Home Lands</t>
  </si>
  <si>
    <t>HOME LANDS, BY ISLAND:  2010 -- Con.</t>
  </si>
  <si>
    <t>Table 1.18-- RESIDENT POPULATION OF HAWAIIAN</t>
  </si>
  <si>
    <t>Waiehu</t>
  </si>
  <si>
    <t>South Maui</t>
  </si>
  <si>
    <t>Pulehunui</t>
  </si>
  <si>
    <t>Paukukalo</t>
  </si>
  <si>
    <t>Waiahole</t>
  </si>
  <si>
    <t>Leialii</t>
  </si>
  <si>
    <t>Princess Kahanu Estates</t>
  </si>
  <si>
    <t>Keokea (Agricultural)</t>
  </si>
  <si>
    <t>Keanae-Wailua</t>
  </si>
  <si>
    <t>Papakolea</t>
  </si>
  <si>
    <t>Kahikinui</t>
  </si>
  <si>
    <t>Maluohai</t>
  </si>
  <si>
    <t>Lualualei</t>
  </si>
  <si>
    <t>Waimanu</t>
  </si>
  <si>
    <t>Kewalo</t>
  </si>
  <si>
    <t>Wailau</t>
  </si>
  <si>
    <t>Kaupea</t>
  </si>
  <si>
    <t>Waiakea</t>
  </si>
  <si>
    <t>Upolu</t>
  </si>
  <si>
    <t>Kanehili</t>
  </si>
  <si>
    <t>Puukapu</t>
  </si>
  <si>
    <t>Kalawahine</t>
  </si>
  <si>
    <t>Ponohawaii</t>
  </si>
  <si>
    <t>Piihonua</t>
  </si>
  <si>
    <t>Kakaina-Kumuhau</t>
  </si>
  <si>
    <t>Pauahi</t>
  </si>
  <si>
    <t>Honolulu Makai</t>
  </si>
  <si>
    <t>Panaewa (Residential)</t>
  </si>
  <si>
    <t>Panaewa (Agricultural)</t>
  </si>
  <si>
    <t>East Kapolei</t>
  </si>
  <si>
    <t>Nienie</t>
  </si>
  <si>
    <t>Makuu</t>
  </si>
  <si>
    <t>Lalamilo</t>
  </si>
  <si>
    <t>Ualapue</t>
  </si>
  <si>
    <t>Kolaoa</t>
  </si>
  <si>
    <t>Kapaakea</t>
  </si>
  <si>
    <t>Keoniki</t>
  </si>
  <si>
    <t>Kamiloloa-Makakupaia</t>
  </si>
  <si>
    <t>Keaukaha</t>
  </si>
  <si>
    <t>Kalaupapa</t>
  </si>
  <si>
    <t>Kalamaula</t>
  </si>
  <si>
    <t>Keahuolu</t>
  </si>
  <si>
    <t>Hoolehua-Palaaau</t>
  </si>
  <si>
    <t>Kawaihae</t>
  </si>
  <si>
    <t>Kaumana</t>
  </si>
  <si>
    <t>Kaohe-Olaa</t>
  </si>
  <si>
    <t>Kamoku-Kapulena</t>
  </si>
  <si>
    <t xml:space="preserve">Lanai          </t>
  </si>
  <si>
    <t>Kamaoa-Puueo</t>
  </si>
  <si>
    <t>Honokaia</t>
  </si>
  <si>
    <t>Homuula-Upper Piihonua</t>
  </si>
  <si>
    <t>Waiohuli (Residential)</t>
  </si>
  <si>
    <t>Waiku-Hana</t>
  </si>
  <si>
    <t>Maui (con.)</t>
  </si>
  <si>
    <t>HOME LANDS, BY ISLAND:  2010</t>
  </si>
  <si>
    <t>accessed June 27, 2011.</t>
  </si>
  <si>
    <t>United States Postal Service, Zip Code Lookup &lt;http://zip4.usps.com/zip4/citytown_zip.jsp&gt;</t>
  </si>
  <si>
    <r>
      <t xml:space="preserve">Hawaiian Telcom, </t>
    </r>
    <r>
      <rPr>
        <i/>
        <sz val="10"/>
        <rFont val="Times New Roman"/>
        <family val="1"/>
      </rPr>
      <t xml:space="preserve">The Official Hawaiian Telcom White Pages 2011 Oahu </t>
    </r>
    <r>
      <rPr>
        <sz val="10"/>
        <rFont val="Times New Roman"/>
        <family val="1"/>
      </rPr>
      <t>and</t>
    </r>
    <r>
      <rPr>
        <i/>
        <sz val="10"/>
        <rFont val="Times New Roman"/>
        <family val="1"/>
      </rPr>
      <t xml:space="preserve"> </t>
    </r>
  </si>
  <si>
    <t>&lt;http://factfinder2.census.gov/faces/nav/jsf/pages/index.xhtml&gt; accessed June 23, 2011;</t>
  </si>
  <si>
    <t xml:space="preserve">     Source:  U.S. Census Bureau, 2010 Census Summary File 1 Hawaii (June 20, 2011);  </t>
  </si>
  <si>
    <t xml:space="preserve">     2/  Marine Corp Base Hawaii Kaneohe Bay.</t>
  </si>
  <si>
    <t>name for a zip code area.</t>
  </si>
  <si>
    <r>
      <t xml:space="preserve">     1/  From </t>
    </r>
    <r>
      <rPr>
        <i/>
        <sz val="10"/>
        <rFont val="Times New Roman"/>
        <family val="1"/>
      </rPr>
      <t>The Official Hawaiian Telcom White Pages 2011 Oahu</t>
    </r>
    <r>
      <rPr>
        <sz val="10"/>
        <rFont val="Times New Roman"/>
        <family val="1"/>
      </rPr>
      <t>.  There may be more than one</t>
    </r>
  </si>
  <si>
    <t>Pearl Harbor</t>
  </si>
  <si>
    <t>Medical Center</t>
  </si>
  <si>
    <t>Makaweli</t>
  </si>
  <si>
    <t>Tripler Army</t>
  </si>
  <si>
    <t>Force Base</t>
  </si>
  <si>
    <t>Hickam Air</t>
  </si>
  <si>
    <t>Makiki</t>
  </si>
  <si>
    <t>Hawaii Kai</t>
  </si>
  <si>
    <t>Sand Island</t>
  </si>
  <si>
    <t>Main Office</t>
  </si>
  <si>
    <t>Waialae Kahala</t>
  </si>
  <si>
    <t>Waikiki</t>
  </si>
  <si>
    <t>Downtown</t>
  </si>
  <si>
    <t>MCBH K Bay 2/</t>
  </si>
  <si>
    <t>Resident                 population</t>
  </si>
  <si>
    <t>Name 1/</t>
  </si>
  <si>
    <t>Zip code                       tabulation area</t>
  </si>
  <si>
    <t>ZIP CODE TABULATION AREA:  2010 -- Con.</t>
  </si>
  <si>
    <t xml:space="preserve">Table 1.19-- RESIDENT POPULATION, BY ISLAND AND                                              </t>
  </si>
  <si>
    <t>Mililani</t>
  </si>
  <si>
    <t>Kunia</t>
  </si>
  <si>
    <t>Papaaloa</t>
  </si>
  <si>
    <t>Kaawa</t>
  </si>
  <si>
    <t>Ookala</t>
  </si>
  <si>
    <t>Ninole</t>
  </si>
  <si>
    <t>Kamuela</t>
  </si>
  <si>
    <t>Hoolehua</t>
  </si>
  <si>
    <t>Kailua-Kona</t>
  </si>
  <si>
    <t>Waikoloa</t>
  </si>
  <si>
    <t>Ocean View</t>
  </si>
  <si>
    <t>Honaunau</t>
  </si>
  <si>
    <t>Hilo (Main Office)</t>
  </si>
  <si>
    <t>Hakalau</t>
  </si>
  <si>
    <t xml:space="preserve">   Main Office</t>
  </si>
  <si>
    <t xml:space="preserve">using whole blocks to present statistical data from censuses and surveys]  </t>
  </si>
  <si>
    <t>Postal Service five-digit ZIP Code service areas that the Census Bureau created</t>
  </si>
  <si>
    <t xml:space="preserve">       [ZIP Code Tabulation Areas (ZCTAs) are approximate area representations of the U.S.</t>
  </si>
  <si>
    <t>ZIP CODE TABULATION AREA:  2010</t>
  </si>
  <si>
    <t xml:space="preserve">and calculations from the Hawaii State Department of Business, Economic Development &amp; Tourism. </t>
  </si>
  <si>
    <r>
      <t xml:space="preserve">Business, Economic Development &amp; Tourism, Tourism Research Branch; </t>
    </r>
    <r>
      <rPr>
        <i/>
        <sz val="10"/>
        <rFont val="Times New Roman"/>
        <family val="1"/>
      </rPr>
      <t>Data Book 1987,</t>
    </r>
    <r>
      <rPr>
        <sz val="10"/>
        <rFont val="Times New Roman"/>
        <family val="1"/>
      </rPr>
      <t xml:space="preserve"> table 380; </t>
    </r>
  </si>
  <si>
    <t>Census 2000 Summary File 3 (September 25, 2002); Hawaii Visitors Bureau; Hawaii State Department of</t>
  </si>
  <si>
    <t xml:space="preserve"> U.S. Census Bureau, Census 2000 Redistricting Data (P.L. 94-171) Summary File (March 19, 2001) and  </t>
  </si>
  <si>
    <t xml:space="preserve">Source:  U.S. Bureau of the Census, census tract bulletins, 1970-1980, and 1990 Census tapes,  </t>
  </si>
  <si>
    <t>5/  Includes armed forces.</t>
  </si>
  <si>
    <t xml:space="preserve">     4/  The de facto population is defined as the number of persons physically present in an area, regardless</t>
  </si>
  <si>
    <t xml:space="preserve">     3/  Annual averages.  Estimated.</t>
  </si>
  <si>
    <t>2/  The resident population is defined as the number of persons whose usual place of residence is in an</t>
  </si>
  <si>
    <t>1/  Per square mile.  Based on land area of  0.78 square miles (2.03 square kilometers).</t>
  </si>
  <si>
    <t>Working in Waikiki</t>
  </si>
  <si>
    <t>Living in Waikiki</t>
  </si>
  <si>
    <t>Employed persons 5/</t>
  </si>
  <si>
    <t>Visitors present 3/</t>
  </si>
  <si>
    <t>De facto population 4/</t>
  </si>
  <si>
    <t>Temporarily absent 3/</t>
  </si>
  <si>
    <t>Resident population 2/</t>
  </si>
  <si>
    <t>Subject</t>
  </si>
  <si>
    <t>Density 1/</t>
  </si>
  <si>
    <t xml:space="preserve">            bounded by the Ala Wai Canal, Kapahulu Avenue, and the Pacific Ocean]</t>
  </si>
  <si>
    <r>
      <t xml:space="preserve">[For earlier years, 1920-1970, see </t>
    </r>
    <r>
      <rPr>
        <i/>
        <sz val="10"/>
        <rFont val="Arial"/>
        <family val="0"/>
      </rPr>
      <t xml:space="preserve">Data Book 1987 </t>
    </r>
    <r>
      <rPr>
        <sz val="10"/>
        <rFont val="Arial"/>
        <family val="2"/>
      </rPr>
      <t>and</t>
    </r>
    <r>
      <rPr>
        <i/>
        <sz val="10"/>
        <rFont val="Arial"/>
        <family val="0"/>
      </rPr>
      <t xml:space="preserve"> 1988,</t>
    </r>
    <r>
      <rPr>
        <sz val="10"/>
        <rFont val="Arial"/>
        <family val="0"/>
      </rPr>
      <t xml:space="preserve"> table 14.  Waikiki is</t>
    </r>
  </si>
  <si>
    <t>PERSONS, FOR WAIKIKI:  1970 TO 2000</t>
  </si>
  <si>
    <t xml:space="preserve">Table 1.20-- RESIDENT AND DE FACTO POPULATION AND EMPLOYED </t>
  </si>
  <si>
    <t>and records.</t>
  </si>
  <si>
    <t xml:space="preserve">     Source:  U.S. Census Bureau, Census 2000 Redistricting Data (P.L. 94-171), Census 2000 Summary File 3,  </t>
  </si>
  <si>
    <t>2/  Percent of state population for "state total" column; percent of county population for all other columns.</t>
  </si>
  <si>
    <t>Percent 2/</t>
  </si>
  <si>
    <t>Rural</t>
  </si>
  <si>
    <t>Urban</t>
  </si>
  <si>
    <t>Resident population</t>
  </si>
  <si>
    <t>Land area (square miles)</t>
  </si>
  <si>
    <t>[Based on "urban" area criteria used prior to 2002]</t>
  </si>
  <si>
    <t>BY COUNTY:  2000</t>
  </si>
  <si>
    <t xml:space="preserve">Table 1.21-- POPULATION AND LAND AREA, URBAN AND RURAL, </t>
  </si>
  <si>
    <t>centerpop2010.html&gt; accessed July 8, 2011.</t>
  </si>
  <si>
    <t>"Centers of Population for the 2010 Census" &lt;http://www.census.gov/geo/www/2010census/centerpop2010/</t>
  </si>
  <si>
    <t xml:space="preserve">&lt;http://www.census.gov/geo/www/cenpop/county/coucntr15.html&gt; accessed Nov. 11, 2003, </t>
  </si>
  <si>
    <t xml:space="preserve">census_2000/000717.html&gt; accessed July 18, 2001, "County Population Centroids for Hawaii" </t>
  </si>
  <si>
    <t>County, Mo.", CB01-CN.66, (April 2, 2001) &lt;http://www.census.gov/Press-Release/www/releases/archives/</t>
  </si>
  <si>
    <t xml:space="preserve">approximate location;  U.S. Census Bureau, Commerce News "2000 U.S. Population Centered in Phelps </t>
  </si>
  <si>
    <t xml:space="preserve">group data in U.S. Bureau of Census, 1990 STF-1A and the Office of Planning GIS Program, 2000 and 2010 </t>
  </si>
  <si>
    <t>Source:  Hawaii State Department of Business, Economic Development &amp; Tourism, estimated from block</t>
  </si>
  <si>
    <t>1/ Maui County includes Kalawao County.</t>
  </si>
  <si>
    <t>5.1 mi. NE of Knudsen Gap</t>
  </si>
  <si>
    <t>0.9 mi. NW of Red Hill Elementary School</t>
  </si>
  <si>
    <t>Honolulu County</t>
  </si>
  <si>
    <t>Kalawao County</t>
  </si>
  <si>
    <t>1.7 mi. SE of Wailuku Post Office</t>
  </si>
  <si>
    <t>Maui County</t>
  </si>
  <si>
    <t>22.1 mi. W of Hilo</t>
  </si>
  <si>
    <t>Kaiwi Channel</t>
  </si>
  <si>
    <t>5 mi. N of Knudsen Gap</t>
  </si>
  <si>
    <t>0.8 mi. NW of Red Hill Elementary School</t>
  </si>
  <si>
    <t>1.3 mi. SE of Wailuku Post Office</t>
  </si>
  <si>
    <t>21.5 mi. W of Hilo</t>
  </si>
  <si>
    <t>4.4 mi. N of Knudsen Gap</t>
  </si>
  <si>
    <t>0.2 mi. NE of Red Hill Elementary School</t>
  </si>
  <si>
    <t>0.6 mi. SW of Wailuku Post Office</t>
  </si>
  <si>
    <t>20 mi. W of Hilo</t>
  </si>
  <si>
    <t>Approximate location</t>
  </si>
  <si>
    <t>West          longitude            (degrees)</t>
  </si>
  <si>
    <t>North        latitude        (degrees)</t>
  </si>
  <si>
    <t>were of identical weight]</t>
  </si>
  <si>
    <t xml:space="preserve">and rigid map of the geographic area would balance perfectly if all of its residents </t>
  </si>
  <si>
    <t xml:space="preserve">[The "center of population" is determined as the place where an imaginary, flat, weightless, </t>
  </si>
  <si>
    <t>Table 1.22-- CENTERS OF POPULATION, BY COUNTY:  1990 TO 2010</t>
  </si>
  <si>
    <t xml:space="preserve">     Source:  U.S. Census Bureau, decennial censuses special tabulations.</t>
  </si>
  <si>
    <r>
      <t xml:space="preserve">Armed Forces, and all civilians differ from the figures presented in last year's </t>
    </r>
    <r>
      <rPr>
        <i/>
        <sz val="10"/>
        <rFont val="Times New Roman"/>
        <family val="1"/>
      </rPr>
      <t xml:space="preserve">Data Book.   </t>
    </r>
  </si>
  <si>
    <t>Figures for 2000 in this table were obtained from the special tabulation so data for total resident population,</t>
  </si>
  <si>
    <t>Summary File 3 was 39,036.  Both of these figures differ from the numbers obtained in the special tabulation.</t>
  </si>
  <si>
    <t xml:space="preserve">the Census 2000 Summary File 1 was 1,211,537 and the Armed Forces population from the Census 2000 </t>
  </si>
  <si>
    <t xml:space="preserve">from those obtained from the regular Census 2000 datasets.  The figure for total resident population from </t>
  </si>
  <si>
    <t xml:space="preserve">from the Census Bureau.  The rounding rules sometimes cause figures from the special tabulations to differ </t>
  </si>
  <si>
    <t xml:space="preserve">tabulation of the census data.  As a result, they are subject to rounding rules used in all special tabulations </t>
  </si>
  <si>
    <t xml:space="preserve">1/  Figures for Armed Forces, military dependents and other civilians were obtained from a special </t>
  </si>
  <si>
    <t>2000 1/</t>
  </si>
  <si>
    <t>Armed Forces and dependents</t>
  </si>
  <si>
    <t>Other civilians</t>
  </si>
  <si>
    <t>Military dependents</t>
  </si>
  <si>
    <t>All                         civilians</t>
  </si>
  <si>
    <t>Armed Forces</t>
  </si>
  <si>
    <t>Total    resident population</t>
  </si>
  <si>
    <t>Civilians</t>
  </si>
  <si>
    <t>Table 1.23-- POPULATION BY MILITARY STATUS:  1950 TO 2000</t>
  </si>
  <si>
    <r>
      <t>Characteristics of Hawaii by Military Status, 1990</t>
    </r>
    <r>
      <rPr>
        <sz val="10"/>
        <rFont val="Times New Roman"/>
        <family val="1"/>
      </rPr>
      <t xml:space="preserve"> (Statistical Report 227, December 1993), tables 2 and 3.</t>
    </r>
  </si>
  <si>
    <r>
      <t xml:space="preserve">     Source:  Hawaii State Department of Business, Economic Development &amp; Tourism, </t>
    </r>
    <r>
      <rPr>
        <i/>
        <sz val="10"/>
        <rFont val="Times New Roman"/>
        <family val="1"/>
      </rPr>
      <t xml:space="preserve">Population </t>
    </r>
  </si>
  <si>
    <t>than those in effect on the Mainland; these data accordingly understate the extent of poverty in Hawaii.</t>
  </si>
  <si>
    <t xml:space="preserve">5/ Data based on Mainland poverty thresholds.  Hawaii thresholds are approximately 15 percent higher </t>
  </si>
  <si>
    <t>of all persons 16 years and over employed in civilian labor force.</t>
  </si>
  <si>
    <t xml:space="preserve">4/ Persons in executive, administrative, managerial, and professional specialty occupations as percent </t>
  </si>
  <si>
    <t>3/ For persons 5 years and over in 1990.</t>
  </si>
  <si>
    <t>2/ Persons of mixed race classified by self-identification or by race of mother.</t>
  </si>
  <si>
    <t>1/  Less than 0.05 percent.</t>
  </si>
  <si>
    <t>X  Not applicable.</t>
  </si>
  <si>
    <t>Persons</t>
  </si>
  <si>
    <t>(percent)</t>
  </si>
  <si>
    <t>Income in 1989 below poverty level 5/</t>
  </si>
  <si>
    <t>Median income in 1989 (dollars)</t>
  </si>
  <si>
    <t>High-status workers (percent) 4/</t>
  </si>
  <si>
    <t>Percent of civilian labor force unemployed</t>
  </si>
  <si>
    <t>Female</t>
  </si>
  <si>
    <t>Persons 16 years and over in labor force</t>
  </si>
  <si>
    <t>Percent bachelor's degree or higher</t>
  </si>
  <si>
    <t>Percent high school graduate or higher</t>
  </si>
  <si>
    <t>Persons 25 years and over</t>
  </si>
  <si>
    <t>school</t>
  </si>
  <si>
    <t xml:space="preserve">Persons 3 years and over enrolled in </t>
  </si>
  <si>
    <t>All groups</t>
  </si>
  <si>
    <t xml:space="preserve"> MILITARY STATUS:  1990 -- Con.</t>
  </si>
  <si>
    <t xml:space="preserve"> Table 1.24-- POPULATION CHARACTERISTICS, BY </t>
  </si>
  <si>
    <t>Abroad</t>
  </si>
  <si>
    <t>Different State</t>
  </si>
  <si>
    <t>Same house as 1990</t>
  </si>
  <si>
    <t>Residence in 1985 (percent) 3/</t>
  </si>
  <si>
    <t>35 to 44 years</t>
  </si>
  <si>
    <t>25 to 34 years</t>
  </si>
  <si>
    <t>15 to 24 years</t>
  </si>
  <si>
    <t>Children ever born per 1,000 women</t>
  </si>
  <si>
    <t>Male</t>
  </si>
  <si>
    <t>Persons 15 years and over never married</t>
  </si>
  <si>
    <t>Persons in group quarters (percent)</t>
  </si>
  <si>
    <t>Persons per family</t>
  </si>
  <si>
    <t>Persons per household</t>
  </si>
  <si>
    <t>Foreign born (percent)</t>
  </si>
  <si>
    <t>Hispanic origin</t>
  </si>
  <si>
    <t>Other race</t>
  </si>
  <si>
    <t>Asian or Pacific Islander</t>
  </si>
  <si>
    <t>American Indian, Eskimo, or Aleut</t>
  </si>
  <si>
    <t>Black</t>
  </si>
  <si>
    <t>White</t>
  </si>
  <si>
    <t>Race 2/ (percent)</t>
  </si>
  <si>
    <t>Female (percent)</t>
  </si>
  <si>
    <t>Median age (years)</t>
  </si>
  <si>
    <t>(1/)</t>
  </si>
  <si>
    <t>65 years and over</t>
  </si>
  <si>
    <t>18 to 64 years</t>
  </si>
  <si>
    <t>Under 18 years</t>
  </si>
  <si>
    <t>Age (percent)</t>
  </si>
  <si>
    <t>Other islands</t>
  </si>
  <si>
    <t xml:space="preserve">MILITARY STATUS:  1990 </t>
  </si>
  <si>
    <t>Economic Development &amp; Tourism.</t>
  </si>
  <si>
    <t xml:space="preserve">history/hst1106.pdf&gt; accessed May 14, 2012; calculations by the Hawaii State Department of Business,  </t>
  </si>
  <si>
    <r>
      <t xml:space="preserve">Regional Area and by Country (309A) June 30, 2011 </t>
    </r>
    <r>
      <rPr>
        <sz val="10"/>
        <rFont val="Times New Roman"/>
        <family val="1"/>
      </rPr>
      <t>&lt;http://siadapp.dmdc.osd.mil/personnel/MILITARY/</t>
    </r>
  </si>
  <si>
    <r>
      <t>Services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Directorate for Information Operations and Reports,</t>
    </r>
    <r>
      <rPr>
        <i/>
        <sz val="10"/>
        <rFont val="Times New Roman"/>
        <family val="1"/>
      </rPr>
      <t xml:space="preserve">  Active Duty Military Personnel Strengths by</t>
    </r>
  </si>
  <si>
    <t xml:space="preserve">survey of local commanding officers; and U.S. Department of Defense, Washington Headquarters </t>
  </si>
  <si>
    <t xml:space="preserve">     Source:  Hawaii State Department of Business, Economic Development &amp; Tourism, annual </t>
  </si>
  <si>
    <t>6/  Estimated.  Receiving housing entitlements, but some may be living in another state.</t>
  </si>
  <si>
    <t>living aboard ship which is from the DBEDT survey.</t>
  </si>
  <si>
    <t>adding the Department of Defense military personnel figure as of June 30, 2011 to the number of personnel</t>
  </si>
  <si>
    <t>more than once in the type of residence columns.  Total navy military personnel figure was obtained by</t>
  </si>
  <si>
    <t xml:space="preserve">specified date may also have another place to live elsewhere in Hawaii.  Therefore, they may be counted </t>
  </si>
  <si>
    <t xml:space="preserve">housing units, in barracks and aboard ship.  This is because navy personnel assigned to ships on a </t>
  </si>
  <si>
    <t xml:space="preserve">     5/  The total number of navy military personnel does not sum to the total of personnel living in </t>
  </si>
  <si>
    <t>4/  As of August 2011.  In housing units, in barracks and dependent figures are estimated.</t>
  </si>
  <si>
    <t>3/ Military personnel figure is from DOD June 30, 2011 report.  Dependent figure is DBEDT estimate.</t>
  </si>
  <si>
    <t>2/  Estimated.</t>
  </si>
  <si>
    <t>1/  In houses or apartments, either on-base or in the civilian community.</t>
  </si>
  <si>
    <t>6/ 6,348</t>
  </si>
  <si>
    <t>6/ 14,536</t>
  </si>
  <si>
    <t>5/, 6/ 11,190</t>
  </si>
  <si>
    <t>6/ 6,375</t>
  </si>
  <si>
    <t>6/ 14,602</t>
  </si>
  <si>
    <t>5/, 6/ 11,234</t>
  </si>
  <si>
    <t>5/ 8,595</t>
  </si>
  <si>
    <t>2/ 23,197</t>
  </si>
  <si>
    <t>Navy</t>
  </si>
  <si>
    <t>Marine Corps</t>
  </si>
  <si>
    <t>2/ 73</t>
  </si>
  <si>
    <t>2/ 60</t>
  </si>
  <si>
    <t>2/ 1,504</t>
  </si>
  <si>
    <t>2/ 3,373</t>
  </si>
  <si>
    <t>2/ 1,572</t>
  </si>
  <si>
    <t>2/ 3,529</t>
  </si>
  <si>
    <t>Coast Guard</t>
  </si>
  <si>
    <t>Hawaii 4/</t>
  </si>
  <si>
    <t>Army 4/</t>
  </si>
  <si>
    <t>Air Force 3/</t>
  </si>
  <si>
    <t>2/ 59,849</t>
  </si>
  <si>
    <t>2/ 5,798</t>
  </si>
  <si>
    <t>2/ 42,770</t>
  </si>
  <si>
    <t>2/ 102,619</t>
  </si>
  <si>
    <t>Military families</t>
  </si>
  <si>
    <t>Dependents in Hawaii</t>
  </si>
  <si>
    <t>Living aboard ship</t>
  </si>
  <si>
    <t>In barracks</t>
  </si>
  <si>
    <t>In hsg.     units 1/</t>
  </si>
  <si>
    <t>Personnel and dependents</t>
  </si>
  <si>
    <t>Service and     island</t>
  </si>
  <si>
    <t>Living ashore</t>
  </si>
  <si>
    <t>Military personnel</t>
  </si>
  <si>
    <r>
      <t xml:space="preserve">[Data for years prior to 2005 are found in Section 10 of the previous </t>
    </r>
    <r>
      <rPr>
        <i/>
        <sz val="10"/>
        <rFont val="Arial"/>
        <family val="2"/>
      </rPr>
      <t>Data Books</t>
    </r>
    <r>
      <rPr>
        <sz val="10"/>
        <rFont val="Arial"/>
        <family val="0"/>
      </rPr>
      <t>]</t>
    </r>
  </si>
  <si>
    <t xml:space="preserve"> FAMILIES, BY SERVICE AND ISLAND:  JULY 1, 2011</t>
  </si>
  <si>
    <t xml:space="preserve">Table 1.25-- MILITARY PERSONNEL, DEPENDENTS, AND </t>
  </si>
  <si>
    <t xml:space="preserve">     Source:  Robert D. Niehaus, Inc., records.</t>
  </si>
  <si>
    <t>living with them.</t>
  </si>
  <si>
    <t xml:space="preserve">     3/  Includes both single personnel as well as married personnel who do not have family members</t>
  </si>
  <si>
    <t>spouse is counted in the military families column.</t>
  </si>
  <si>
    <t xml:space="preserve">     2/  Both the husband and wife are permanent-party military personnel and form one family.  Only one </t>
  </si>
  <si>
    <t>shown separately.</t>
  </si>
  <si>
    <t xml:space="preserve">     1/  The all service total and the Navy subtotal includes personnel living only aboard ship, which is not  </t>
  </si>
  <si>
    <t>Army</t>
  </si>
  <si>
    <t>Air Force</t>
  </si>
  <si>
    <t>Unaccom-panied 3/</t>
  </si>
  <si>
    <t>Military couples 2/</t>
  </si>
  <si>
    <t>Permanent party personnel 1/</t>
  </si>
  <si>
    <t>Service</t>
  </si>
  <si>
    <t>[Estimates.  Data for Oahu military personnel only]</t>
  </si>
  <si>
    <t>ACCOMPANIMENT STATUS:  2012</t>
  </si>
  <si>
    <t>Table 1.26-- MILITARY PERSONNEL BY</t>
  </si>
  <si>
    <t>accessed April 17, 2012.</t>
  </si>
  <si>
    <t>(March 2012) &lt;http://hawaii.gov/dbedt/info/economic/data_reports/2040-long-range-forecast&gt;</t>
  </si>
  <si>
    <r>
      <t xml:space="preserve">Economic Projections for the State of Hawaii to 2040 - DBEDT 2040 Series, </t>
    </r>
    <r>
      <rPr>
        <sz val="10"/>
        <rFont val="Times New Roman"/>
        <family val="1"/>
      </rPr>
      <t>Tables A-2 to A-6</t>
    </r>
  </si>
  <si>
    <r>
      <t xml:space="preserve">     </t>
    </r>
    <r>
      <rPr>
        <sz val="10"/>
        <rFont val="Times New Roman"/>
        <family val="1"/>
      </rPr>
      <t xml:space="preserve">Source:  Hawaii State Department of Business, Economic Development &amp; Tourism, </t>
    </r>
    <r>
      <rPr>
        <i/>
        <sz val="10"/>
        <rFont val="Times New Roman"/>
        <family val="1"/>
      </rPr>
      <t xml:space="preserve">Population and </t>
    </r>
  </si>
  <si>
    <t>3/  Actual figure for July 1, 2010 from the U.S. Census Bureau.</t>
  </si>
  <si>
    <t>1/  Maui County including Kalawao County.</t>
  </si>
  <si>
    <t xml:space="preserve">   population (percent):</t>
  </si>
  <si>
    <t>Share of state resident</t>
  </si>
  <si>
    <t>2035-2040</t>
  </si>
  <si>
    <t>2030-2035</t>
  </si>
  <si>
    <t>2025-2030</t>
  </si>
  <si>
    <t>2020-2025</t>
  </si>
  <si>
    <t>2015-2020</t>
  </si>
  <si>
    <t>2010-2015 3/</t>
  </si>
  <si>
    <t>Annual growth rate (%)</t>
  </si>
  <si>
    <t xml:space="preserve">Kauai </t>
  </si>
  <si>
    <t xml:space="preserve">Hawaii </t>
  </si>
  <si>
    <t>Type of population                        and year</t>
  </si>
  <si>
    <t>Other counties</t>
  </si>
  <si>
    <r>
      <t>[</t>
    </r>
    <r>
      <rPr>
        <sz val="10"/>
        <rFont val="Arial"/>
        <family val="2"/>
      </rPr>
      <t xml:space="preserve">As of July 1.  </t>
    </r>
    <r>
      <rPr>
        <sz val="10"/>
        <rFont val="Arial"/>
        <family val="0"/>
      </rPr>
      <t>DBEDT 2040 Series</t>
    </r>
    <r>
      <rPr>
        <sz val="10"/>
        <rFont val="Arial"/>
        <family val="0"/>
      </rPr>
      <t>]</t>
    </r>
  </si>
  <si>
    <t>BY COUNTY:  2010 TO 2040</t>
  </si>
  <si>
    <t xml:space="preserve">Table 1.27-- RESIDENT POPULATION PROJECTIONS,  </t>
  </si>
  <si>
    <r>
      <t xml:space="preserve">Hawaii to 2040 - </t>
    </r>
    <r>
      <rPr>
        <i/>
        <sz val="10"/>
        <rFont val="Times New Roman"/>
        <family val="1"/>
      </rPr>
      <t xml:space="preserve">DBEDT 2040 Series </t>
    </r>
    <r>
      <rPr>
        <sz val="10"/>
        <rFont val="Times New Roman"/>
        <family val="1"/>
      </rPr>
      <t>(March 2012) &lt;http://hawaii.gov/dbedt/info/economic/data_reports/2040-long-range-forecast&gt;</t>
    </r>
  </si>
  <si>
    <r>
      <t xml:space="preserve">     Source:  Hawaii State Department of Business, Economic Development &amp; Tourism, </t>
    </r>
    <r>
      <rPr>
        <i/>
        <sz val="10"/>
        <rFont val="Times New Roman"/>
        <family val="1"/>
      </rPr>
      <t xml:space="preserve">Population and Economic Projections for the State of </t>
    </r>
  </si>
  <si>
    <t xml:space="preserve">     1/  Actual figure for July 1, 2010 from the U.S. Census Bureau.</t>
  </si>
  <si>
    <t>85 &amp; over</t>
  </si>
  <si>
    <t>80 to 84</t>
  </si>
  <si>
    <t>75 to 79</t>
  </si>
  <si>
    <t>70 to 74</t>
  </si>
  <si>
    <t>65 to 69</t>
  </si>
  <si>
    <t>60 to 64</t>
  </si>
  <si>
    <t>55 to 59</t>
  </si>
  <si>
    <t>50 to 54</t>
  </si>
  <si>
    <t>45 to 49</t>
  </si>
  <si>
    <t>40 to 44</t>
  </si>
  <si>
    <t>35 to 39</t>
  </si>
  <si>
    <t>30 to 34</t>
  </si>
  <si>
    <t>25 to 29</t>
  </si>
  <si>
    <t>20 to 24</t>
  </si>
  <si>
    <t>15 to 19</t>
  </si>
  <si>
    <t>10 to 14</t>
  </si>
  <si>
    <t>5 to 9</t>
  </si>
  <si>
    <t>Under 5</t>
  </si>
  <si>
    <t>Both      sexes</t>
  </si>
  <si>
    <t>Both     sexes</t>
  </si>
  <si>
    <t>Both       sexes</t>
  </si>
  <si>
    <t>Age group           (in years)</t>
  </si>
  <si>
    <t>2020</t>
  </si>
  <si>
    <t>2010 1/</t>
  </si>
  <si>
    <t>[As of July 1.  DBEDT 2040 Series]</t>
  </si>
  <si>
    <t>Table 1.28-- PROJECTED RESIDENT POPULATION, BY AGE AND SEX:  2010, 2020, 2030 AND 2040</t>
  </si>
  <si>
    <t>2/  Projected values were rounded to the nearest ten.</t>
  </si>
  <si>
    <t>Type and Year</t>
  </si>
  <si>
    <t>both calculated as an average daily census]</t>
  </si>
  <si>
    <t>of residence.  Includes visitors present but excludes residents temporarily absent,</t>
  </si>
  <si>
    <t>Table 1.29-- DE FACTO POPULATION PROJECTIONS,</t>
  </si>
  <si>
    <t xml:space="preserve">the Hawaii State Department of Business, Economic, Development &amp; Tourism. </t>
  </si>
  <si>
    <t xml:space="preserve">&lt;http://factfinder2.census.gov/faces/nav/jsf/pages/index.xhtml&gt; accessed May 19, 2011; calculations by  </t>
  </si>
  <si>
    <t xml:space="preserve">"DP-1 - Hawaii Profile of General 2010 Demographic Profile Data" (May 19, 2011) </t>
  </si>
  <si>
    <t xml:space="preserve">     Source:  U.S. Census Bureau,  Census 2000 Summary File 1 Hawaii  (July 25, 2001) and 2010 Census</t>
  </si>
  <si>
    <t>Median age</t>
  </si>
  <si>
    <t>85 years and over</t>
  </si>
  <si>
    <t>21 years and over</t>
  </si>
  <si>
    <t>18 years and over</t>
  </si>
  <si>
    <t>16 years and over</t>
  </si>
  <si>
    <t>45 to 64</t>
  </si>
  <si>
    <t>25 to 44</t>
  </si>
  <si>
    <t>18 to 24</t>
  </si>
  <si>
    <t>5 to 17</t>
  </si>
  <si>
    <t>80 to 84 years</t>
  </si>
  <si>
    <t>75 to 79 years</t>
  </si>
  <si>
    <t>70 to 74 years</t>
  </si>
  <si>
    <t>65 to 69 years</t>
  </si>
  <si>
    <t>60 to 64 years</t>
  </si>
  <si>
    <t>55 to 59 years</t>
  </si>
  <si>
    <t>50 to 54 years</t>
  </si>
  <si>
    <t>45 to 49 years</t>
  </si>
  <si>
    <t>40 to 44 years</t>
  </si>
  <si>
    <t>35 to 39 years</t>
  </si>
  <si>
    <t>30 to 34 years</t>
  </si>
  <si>
    <t>25 to 29 years</t>
  </si>
  <si>
    <t>20 to 24 years</t>
  </si>
  <si>
    <t>15 to 19 years</t>
  </si>
  <si>
    <t>10 to 14 years</t>
  </si>
  <si>
    <t>5 to 9 years</t>
  </si>
  <si>
    <t>Under 5 years</t>
  </si>
  <si>
    <t>All ages</t>
  </si>
  <si>
    <t xml:space="preserve"> Both                                    sexes</t>
  </si>
  <si>
    <t>Age</t>
  </si>
  <si>
    <t>April 1, 2010</t>
  </si>
  <si>
    <t>April 1, 2000</t>
  </si>
  <si>
    <t>Table 1.30-- RESIDENT POPULATION, BY AGE AND SEX:  2000 AND 2010</t>
  </si>
  <si>
    <t xml:space="preserve">popest/data/state/asrh/2011/index.html&gt; accessed May 17, 2012.  </t>
  </si>
  <si>
    <t>States:  April 1, 2010 to July 1, 2011" (SC-EST2011-agesex-res) (May 2012) &lt;http://www.census.gov/</t>
  </si>
  <si>
    <t>and "Annual Estimates of the Resident Population by Single Year of Age and Sex in the United States and</t>
  </si>
  <si>
    <t xml:space="preserve">&lt;http://www.census.gov/popest/data/state/asrh/2011/tables/SC-EST2011-02-15.xls&gt; accessed May 17, 2012 </t>
  </si>
  <si>
    <t>Population by Sex and Age for Hawaii:  April 1, 2010 to July 1, 2011" (SC-EST2011-02-15) (May 2012)</t>
  </si>
  <si>
    <t xml:space="preserve">     Source:  U.S. Census Bureau, Population Division, "Table 2:  Annual Estimates of the Resident</t>
  </si>
  <si>
    <t xml:space="preserve">does not reflect changes from the Count Question Resolution program.  </t>
  </si>
  <si>
    <t>population from the Boundary and Annexation Survey (BAS) and other geographic program revisions.  It</t>
  </si>
  <si>
    <t>1/  The April 1, 2010 Population Estimates base figures reflect changes to the 2010 Census resident</t>
  </si>
  <si>
    <t>85 and over</t>
  </si>
  <si>
    <t>Age group</t>
  </si>
  <si>
    <t>July 1, 2011</t>
  </si>
  <si>
    <t>April 1, 2010 1/</t>
  </si>
  <si>
    <t xml:space="preserve"> absent; excludes visitors present.  The 2011 estimates are provisional]  </t>
  </si>
  <si>
    <t>[Includes military personnel stationed or homeported in Hawaii and residents temporarily</t>
  </si>
  <si>
    <t>2010 AND 2011</t>
  </si>
  <si>
    <t>Table 1.31-- RESIDENT POPULATION, BY AGE AND SEX:</t>
  </si>
  <si>
    <t xml:space="preserve">and calculations by the Hawaii State Department of Business, Economic Development &amp; Tourism.    </t>
  </si>
  <si>
    <t xml:space="preserve">(May 17, 2012) &lt;http://www.census.gov/popest/data/state/asrh/2011/index.html&gt; accessed May 17, 2012; </t>
  </si>
  <si>
    <t>of Age and Sex for the United States and States:  April 1, 2010 to July 1, 2011" (SC-EST2011-agesex-civ)</t>
  </si>
  <si>
    <t>(SC-EST2011-agesex-res) (May 17, 2012); "Annual Estimates of the Civilian Population by Single Year</t>
  </si>
  <si>
    <t xml:space="preserve">Single Year of Age and Sex for the United States and States:  April 1, 2010 to July 1, 2011" </t>
  </si>
  <si>
    <t xml:space="preserve">     Source: U.S. Census Bureau, Population Division, "Annual Estimates of the Resident Population by </t>
  </si>
  <si>
    <t xml:space="preserve">     2/  Includes military dependents.</t>
  </si>
  <si>
    <t xml:space="preserve">     1/  The April 1, 2010 Population Estimates base figures reflect changes to the 2010 Census resident</t>
  </si>
  <si>
    <t>Civilian 2/</t>
  </si>
  <si>
    <t xml:space="preserve"> temporarily absent; excludes visitors present.  The 2009 estimates are provisional]  </t>
  </si>
  <si>
    <t xml:space="preserve">[Total includes military personnel stationed or homeported in Hawaii and residents </t>
  </si>
  <si>
    <t>Table 1.32-- POPULATION ESTIMATES BY AGE AND MILITARY STATUS:</t>
  </si>
  <si>
    <t>Development &amp; Tourism.</t>
  </si>
  <si>
    <t xml:space="preserve">index.html&gt; accessed May 17, 2012; calculations by the Hawaii State Department of Business, Economic </t>
  </si>
  <si>
    <t>(CC-EST2011-AGESEX-15) (May 17, 2012) &lt;http://www.census.gov/popest/data/counties/asrh/2011/</t>
  </si>
  <si>
    <t>Population by Selected Age Groups and Sex for Counties in Hawaii:  April 1, 2010 to July 1, 2011"</t>
  </si>
  <si>
    <t xml:space="preserve">     Source:  U.S. Census Bureau, Population Estimates Branch, "Annual Estimates of the Resident</t>
  </si>
  <si>
    <t>ratio of 60 means that there are 60 dependent people to every 100 working-age person.</t>
  </si>
  <si>
    <t>of the working population (persons between the ages of 18 and 64 years old).  For example, a dependency</t>
  </si>
  <si>
    <t xml:space="preserve">     3/ Number of dependent persons (persons under 18 years and persons 65 years and over) as a proportion </t>
  </si>
  <si>
    <t>population figure.</t>
  </si>
  <si>
    <t xml:space="preserve">residual of the "under 18 years" and the "65 years and over" age groupings deducted from the total </t>
  </si>
  <si>
    <t xml:space="preserve">     2/ Calculated by the Hawaii State Department of Business, Economic Development &amp; Tourism as a</t>
  </si>
  <si>
    <t xml:space="preserve">     1/ Maui County including Kalawao County.</t>
  </si>
  <si>
    <t>Dependency ratio 3/</t>
  </si>
  <si>
    <t>Percent:</t>
  </si>
  <si>
    <t>18 to 64 years 2/</t>
  </si>
  <si>
    <t>15 to 44</t>
  </si>
  <si>
    <t>14 to 17</t>
  </si>
  <si>
    <t>5 to 13</t>
  </si>
  <si>
    <t>Total persons</t>
  </si>
  <si>
    <t>Maui         County 1/</t>
  </si>
  <si>
    <t>City and                     County of                     Honolulu</t>
  </si>
  <si>
    <t>State               total</t>
  </si>
  <si>
    <t>temporarily absent; excludes visitors present.  The 2011 estimates are provisional]</t>
  </si>
  <si>
    <t xml:space="preserve">[As of July 1.  Includes military personnel stationed or homeported in Hawaii and residents </t>
  </si>
  <si>
    <t>BY COUNTY:  2011</t>
  </si>
  <si>
    <t xml:space="preserve">Table 1.33-- RESIDENT POPULATION BY SELECTED AGE GROUPS,                                  </t>
  </si>
  <si>
    <t xml:space="preserve">Tourism. </t>
  </si>
  <si>
    <t xml:space="preserve">accessed June 16, 2011; calculations by the Hawaii State Department of Business, Economic, Development &amp; </t>
  </si>
  <si>
    <t xml:space="preserve">and 2010 Census Summary File 1 QT-P2 &lt;http://factfinder2.census.gov/faces/nav/jsf/pages/index.xhtml&gt; </t>
  </si>
  <si>
    <t xml:space="preserve">(May 19, 2011) &lt;http://factfinder2.census.gov/faces/nav/jsf/pages/index.xhtml&gt;  accessed May 19, 2011; </t>
  </si>
  <si>
    <t xml:space="preserve">     Source:  U.S. Census Bureau,  2010 Census "DP-1 - Profile of General 2010 Demographic Profile Data"</t>
  </si>
  <si>
    <t>5 to 19</t>
  </si>
  <si>
    <r>
      <t>.</t>
    </r>
    <r>
      <rPr>
        <sz val="10"/>
        <rFont val="Arial"/>
        <family val="2"/>
      </rPr>
      <t>85 years or more</t>
    </r>
  </si>
  <si>
    <r>
      <t>.</t>
    </r>
    <r>
      <rPr>
        <sz val="10"/>
        <rFont val="Arial"/>
        <family val="2"/>
      </rPr>
      <t>80 to 84 years</t>
    </r>
  </si>
  <si>
    <r>
      <t>.</t>
    </r>
    <r>
      <rPr>
        <sz val="10"/>
        <rFont val="Arial"/>
        <family val="2"/>
      </rPr>
      <t>75 to 79 years</t>
    </r>
  </si>
  <si>
    <r>
      <t>.</t>
    </r>
    <r>
      <rPr>
        <sz val="10"/>
        <rFont val="Arial"/>
        <family val="2"/>
      </rPr>
      <t>70 to 74 years</t>
    </r>
  </si>
  <si>
    <r>
      <t>.</t>
    </r>
    <r>
      <rPr>
        <sz val="10"/>
        <rFont val="Arial"/>
        <family val="2"/>
      </rPr>
      <t>65 to 69 years</t>
    </r>
  </si>
  <si>
    <r>
      <t>.</t>
    </r>
    <r>
      <rPr>
        <sz val="10"/>
        <rFont val="Arial"/>
        <family val="2"/>
      </rPr>
      <t>60 to 64 years</t>
    </r>
  </si>
  <si>
    <r>
      <t>.</t>
    </r>
    <r>
      <rPr>
        <sz val="10"/>
        <rFont val="Arial"/>
        <family val="2"/>
      </rPr>
      <t>55 to 59 years</t>
    </r>
  </si>
  <si>
    <r>
      <t>.</t>
    </r>
    <r>
      <rPr>
        <sz val="10"/>
        <rFont val="Arial"/>
        <family val="2"/>
      </rPr>
      <t>50 to 54 years</t>
    </r>
  </si>
  <si>
    <r>
      <t>.</t>
    </r>
    <r>
      <rPr>
        <sz val="10"/>
        <rFont val="Arial"/>
        <family val="2"/>
      </rPr>
      <t>45 to 49 years</t>
    </r>
  </si>
  <si>
    <r>
      <t>.</t>
    </r>
    <r>
      <rPr>
        <sz val="10"/>
        <rFont val="Arial"/>
        <family val="2"/>
      </rPr>
      <t>40 to 44 years</t>
    </r>
  </si>
  <si>
    <r>
      <t>.</t>
    </r>
    <r>
      <rPr>
        <sz val="10"/>
        <rFont val="Arial"/>
        <family val="2"/>
      </rPr>
      <t>35 to 39 years</t>
    </r>
  </si>
  <si>
    <r>
      <t>.</t>
    </r>
    <r>
      <rPr>
        <sz val="10"/>
        <rFont val="Arial"/>
        <family val="2"/>
      </rPr>
      <t>30 to 34 years</t>
    </r>
  </si>
  <si>
    <r>
      <t>.</t>
    </r>
    <r>
      <rPr>
        <sz val="10"/>
        <rFont val="Arial"/>
        <family val="2"/>
      </rPr>
      <t>25 to 29 years</t>
    </r>
  </si>
  <si>
    <r>
      <t>.</t>
    </r>
    <r>
      <rPr>
        <sz val="10"/>
        <rFont val="Arial"/>
        <family val="2"/>
      </rPr>
      <t>20 to 24 years</t>
    </r>
  </si>
  <si>
    <r>
      <t>.</t>
    </r>
    <r>
      <rPr>
        <sz val="10"/>
        <rFont val="Arial"/>
        <family val="2"/>
      </rPr>
      <t>15 to 19 years</t>
    </r>
  </si>
  <si>
    <r>
      <t>.</t>
    </r>
    <r>
      <rPr>
        <sz val="10"/>
        <rFont val="Arial"/>
        <family val="2"/>
      </rPr>
      <t>10 to 14 years</t>
    </r>
  </si>
  <si>
    <r>
      <t>.</t>
    </r>
    <r>
      <rPr>
        <sz val="10"/>
        <rFont val="Arial"/>
        <family val="2"/>
      </rPr>
      <t>5 to 9 years</t>
    </r>
  </si>
  <si>
    <r>
      <t>.</t>
    </r>
    <r>
      <rPr>
        <sz val="10"/>
        <rFont val="Arial"/>
        <family val="2"/>
      </rPr>
      <t>Under 5 years</t>
    </r>
  </si>
  <si>
    <t>on the estimate or census date.  Includes military personnel stationed or homeported</t>
  </si>
  <si>
    <t xml:space="preserve"> [As of April 1.  Based on place of usual residence, regardless of physical location</t>
  </si>
  <si>
    <t xml:space="preserve">Table 1.34-- RESIDENT POPULATION BY AGE, BY COUNTY:  2010                                </t>
  </si>
  <si>
    <t xml:space="preserve">tabulations and calculations by the Hawaii State Department of Business, Economic Development &amp; Tourism.     </t>
  </si>
  <si>
    <t>(May 17, 2012) &lt;http://www.census.gov/popest/data/counties/asrh/2011/index.html&gt; accessed May 17, 2012;</t>
  </si>
  <si>
    <t xml:space="preserve">Age, Sex, Race, and Hispanic Origin:  April 1, 2010 to July 1, 2011" (CC-EST2011-ALLDATA-15) </t>
  </si>
  <si>
    <t xml:space="preserve">     Source: U.S. Census Bureau, Population Division, "Annual County Resident Population Estimates by </t>
  </si>
  <si>
    <t>Division, but are from different products.</t>
  </si>
  <si>
    <t>that contains only state data.  Both state median age figures are from the Census Bureau's Population</t>
  </si>
  <si>
    <t xml:space="preserve">     2/  The state median age in this state and county table differs slightly from the figure in a previous table</t>
  </si>
  <si>
    <t>2/ 38.4</t>
  </si>
  <si>
    <t xml:space="preserve">estimates are provisional]  </t>
  </si>
  <si>
    <t>in Hawaii and residents temporarily absent; excludes visitors present.  The 2011</t>
  </si>
  <si>
    <t xml:space="preserve"> [As of July 1.  Based on place of usual residence, regardless of physical location</t>
  </si>
  <si>
    <t xml:space="preserve">Table 1.35-- RESIDENT POPULATION BY AGE, BY COUNTY:  2011                                </t>
  </si>
  <si>
    <t>Department of Business, Economic Development &amp; Tourism, Hawaii State Data Center.</t>
  </si>
  <si>
    <t xml:space="preserve">     Source: U.S. Census Bureau, 2010 Census Redistricting Data (Public Law 94-171) Summary File (February 2011); calculations by the Hawaii State</t>
  </si>
  <si>
    <t>Alaska Native, with Asian, and with Native Hawaiian and Other Pacific Islander.</t>
  </si>
  <si>
    <r>
      <t xml:space="preserve">indicating "American Indian </t>
    </r>
    <r>
      <rPr>
        <i/>
        <sz val="10"/>
        <rFont val="Times New Roman"/>
        <family val="1"/>
      </rPr>
      <t xml:space="preserve">and </t>
    </r>
    <r>
      <rPr>
        <sz val="10"/>
        <rFont val="Times New Roman"/>
        <family val="1"/>
      </rPr>
      <t>Alaska Native</t>
    </r>
    <r>
      <rPr>
        <i/>
        <sz val="10"/>
        <rFont val="Times New Roman"/>
        <family val="1"/>
      </rPr>
      <t xml:space="preserve"> and</t>
    </r>
    <r>
      <rPr>
        <sz val="10"/>
        <rFont val="Times New Roman"/>
        <family val="1"/>
      </rPr>
      <t xml:space="preserve"> Asian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Native Hawaiian and Other Pacific Islander" is included with American Indian and </t>
    </r>
  </si>
  <si>
    <t>population, and the six percentages may add to more than 100 percent because individuals may be of more than one race.  For example, a person</t>
  </si>
  <si>
    <t xml:space="preserve">     2/ Alone or in combination with one or more of the six categories listed in footnote 1.  Numbers for the six categories may add to more than the total</t>
  </si>
  <si>
    <t>"race alone" category.</t>
  </si>
  <si>
    <t xml:space="preserve">under the "race alone" category for that major race.  For example, if a person selected Japanese and Chinese, they are counted under the Asian </t>
  </si>
  <si>
    <t>and Other Pacific Islander (f) Some other race.  If a person selected two or more detailed races within the same major race category, the person is counted</t>
  </si>
  <si>
    <t xml:space="preserve">     1/ One of the following six categories: (a) White, (b) Black or African American, (c) American Indian and Alaska Native, (d) Asian, (e) Native Hawaiian</t>
  </si>
  <si>
    <t>Some other races</t>
  </si>
  <si>
    <t>Other Pacific Islander</t>
  </si>
  <si>
    <t>Native Hawaiian and</t>
  </si>
  <si>
    <t>Asian</t>
  </si>
  <si>
    <t>American Indian and Alaska Native</t>
  </si>
  <si>
    <t>Black or African American</t>
  </si>
  <si>
    <t>Percent</t>
  </si>
  <si>
    <t>Race alone or in combin-              ation 2/</t>
  </si>
  <si>
    <t>Race       alone 1/</t>
  </si>
  <si>
    <t>Race alone or in combination  (difference between 2000 and 2010) 2/</t>
  </si>
  <si>
    <t>Race alone           (difference between        2000 and 2010) 1/</t>
  </si>
  <si>
    <t>2010 Census</t>
  </si>
  <si>
    <t>2000 Census</t>
  </si>
  <si>
    <t>Table 1.36-- DIFFERENCE IN POPULATION BY MAJOR RACE:  2000 AND 2010</t>
  </si>
  <si>
    <t xml:space="preserve">(May 19, 2011) &lt;http://factfinder2.census.gov/faces/nav/jsf/pages/index.xhtml&gt;  accessed May 19, 2011.  </t>
  </si>
  <si>
    <t>(February 2011) and 2010 Census "DP-1 - Profile of General 2010 Demographic Profile Data"</t>
  </si>
  <si>
    <t xml:space="preserve">total population because individuals may report more than one race. </t>
  </si>
  <si>
    <t>4/  In combination with one or more of the other races listed.  The six numbers may add to more than the</t>
  </si>
  <si>
    <t>Islander" races.</t>
  </si>
  <si>
    <t>race as well as persons selecting two or more races of which all were "Native Hawaiian and Other Pacific</t>
  </si>
  <si>
    <t>3/  Includes persons selecting one race and it was an "Native Hawaiian and Other Pacific Islander"</t>
  </si>
  <si>
    <t>more races of which all were "Asian" races.</t>
  </si>
  <si>
    <t xml:space="preserve">2/  Includes persons selecting one race and it was an "Asian" race as well as persons selecting two or </t>
  </si>
  <si>
    <t>1/  Maui County includes Kalawao County (Kalaupapa Settlement).  Kalawao had 90 inhabitants in 2010.</t>
  </si>
  <si>
    <t xml:space="preserve">     White alone</t>
  </si>
  <si>
    <t>Not Hispanic or Latino</t>
  </si>
  <si>
    <t xml:space="preserve">     Other Hispanic or Latino</t>
  </si>
  <si>
    <t xml:space="preserve">     Cuban</t>
  </si>
  <si>
    <t xml:space="preserve">     Puerto Rican</t>
  </si>
  <si>
    <t xml:space="preserve">     Mexican</t>
  </si>
  <si>
    <t>Hispanic or Latino (of any race)</t>
  </si>
  <si>
    <t>Hispanic or Latino and Race</t>
  </si>
  <si>
    <t>Some other race</t>
  </si>
  <si>
    <t xml:space="preserve">  Pacific Islander</t>
  </si>
  <si>
    <t xml:space="preserve">Native Hawaiian and Other </t>
  </si>
  <si>
    <t>races 4/</t>
  </si>
  <si>
    <t xml:space="preserve">with one or more other </t>
  </si>
  <si>
    <t>Race alone or in combination</t>
  </si>
  <si>
    <t>Two or more races</t>
  </si>
  <si>
    <t xml:space="preserve">  Pacific Islander 3/</t>
  </si>
  <si>
    <t>Asian 2/</t>
  </si>
  <si>
    <t>One race</t>
  </si>
  <si>
    <t>Race and Hispanic origin</t>
  </si>
  <si>
    <t>Table 1.37-- RACE AND HISPANIC ORIGIN, BY COUNTY:  2010</t>
  </si>
  <si>
    <t>accessed March 1, 2012.</t>
  </si>
  <si>
    <t>Summary File 2 Hawaii (March 1, 2012) &lt;http://factfinder2.census.gov/faces/nav/jsf/pages/index.xhtml&gt;</t>
  </si>
  <si>
    <t xml:space="preserve">&lt;http://factfinder2.census.gov/faces/nav/jsf/pages/index.xhtml&gt; accessed June 16, 2011 and 2010 Census </t>
  </si>
  <si>
    <t xml:space="preserve">     Source: U.S. Census Bureau, 2010 Census Summary File 1 Hawaii (June 16, 2011)</t>
  </si>
  <si>
    <t xml:space="preserve">Taiwanese in the "race alone or in combination" group.  </t>
  </si>
  <si>
    <t>and "Taiwanese".  The figures presented include 898 Taiwanese in the "race alone" group and 1,161</t>
  </si>
  <si>
    <t xml:space="preserve">     3/  Includes people who chose "Chinese" or "Taiwanese" as well as people who chose both "Chinese"</t>
  </si>
  <si>
    <t xml:space="preserve">Hawaiian race categories.   </t>
  </si>
  <si>
    <r>
      <t xml:space="preserve">indicating "White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Japanese </t>
    </r>
    <r>
      <rPr>
        <i/>
        <sz val="10"/>
        <rFont val="Times New Roman"/>
        <family val="1"/>
      </rPr>
      <t xml:space="preserve">and </t>
    </r>
    <r>
      <rPr>
        <sz val="10"/>
        <rFont val="Times New Roman"/>
        <family val="1"/>
      </rPr>
      <t xml:space="preserve">Native Hawaiian" is included in the White, Japanese, and Native </t>
    </r>
  </si>
  <si>
    <t xml:space="preserve">"race alone or in combination" column may add to more than the total population.  For example, a person </t>
  </si>
  <si>
    <t xml:space="preserve">     2/  People who chose only one race or those who have chosen two or more races.  Numbers for the</t>
  </si>
  <si>
    <t xml:space="preserve">     1/  People who chose only one race.</t>
  </si>
  <si>
    <t>Table 1.38-- RANKING OF SELECTED RACES:  2010 -- Con.</t>
  </si>
  <si>
    <t xml:space="preserve">  Bhutanese</t>
  </si>
  <si>
    <t xml:space="preserve">  Bangladeshi</t>
  </si>
  <si>
    <t xml:space="preserve">  Hmong</t>
  </si>
  <si>
    <t>I-Kiribati</t>
  </si>
  <si>
    <t xml:space="preserve">  Nepalese</t>
  </si>
  <si>
    <t>Mongolian</t>
  </si>
  <si>
    <t xml:space="preserve">  Malaysian</t>
  </si>
  <si>
    <t xml:space="preserve">  Sri Lankan</t>
  </si>
  <si>
    <t>Yapese</t>
  </si>
  <si>
    <t xml:space="preserve">  Burmese</t>
  </si>
  <si>
    <t xml:space="preserve">  Pakistani</t>
  </si>
  <si>
    <t>Kosraean</t>
  </si>
  <si>
    <t>Tokelauan</t>
  </si>
  <si>
    <t>Tahitian</t>
  </si>
  <si>
    <t xml:space="preserve">  Cambodian</t>
  </si>
  <si>
    <t xml:space="preserve">  Fijian</t>
  </si>
  <si>
    <t>Pohnpeian</t>
  </si>
  <si>
    <t xml:space="preserve">  Indonesian</t>
  </si>
  <si>
    <t>Palauan</t>
  </si>
  <si>
    <t>Chuukese</t>
  </si>
  <si>
    <t xml:space="preserve">  Laotian</t>
  </si>
  <si>
    <t xml:space="preserve">  Thai</t>
  </si>
  <si>
    <t>Okinawan</t>
  </si>
  <si>
    <t xml:space="preserve">  Asian Indian</t>
  </si>
  <si>
    <t xml:space="preserve">  Guamanian or Chamorro</t>
  </si>
  <si>
    <t xml:space="preserve">  Marshallese</t>
  </si>
  <si>
    <t xml:space="preserve">  American Indian and Alaska Native</t>
  </si>
  <si>
    <t xml:space="preserve">  Tongan</t>
  </si>
  <si>
    <t xml:space="preserve">  Vietnamese</t>
  </si>
  <si>
    <t xml:space="preserve">  Samoan</t>
  </si>
  <si>
    <t xml:space="preserve">  Black or African American</t>
  </si>
  <si>
    <t xml:space="preserve">  Korean</t>
  </si>
  <si>
    <t xml:space="preserve">  Chinese 3/</t>
  </si>
  <si>
    <t xml:space="preserve">  Native Hawaiian</t>
  </si>
  <si>
    <t xml:space="preserve">  Japanese</t>
  </si>
  <si>
    <t xml:space="preserve">  Filipino</t>
  </si>
  <si>
    <t xml:space="preserve">  White</t>
  </si>
  <si>
    <t>Race alone or in combin-               ation 2/</t>
  </si>
  <si>
    <t>Race</t>
  </si>
  <si>
    <t>Race                   alone 1/</t>
  </si>
  <si>
    <t>Table 1.38-- RANKING OF SELECTED RACES:  2010</t>
  </si>
  <si>
    <t>Development and Tourism, Hawaii State Data Center.</t>
  </si>
  <si>
    <t>Summary File 1 (June 16, 2011); calculations by the Hawaii State Department of Business, Economic</t>
  </si>
  <si>
    <t xml:space="preserve">     Source: U.S. Census Bureau, Census 2000 Summary File 1 Hawaii (July 25, 2001) and 2010 Census</t>
  </si>
  <si>
    <t xml:space="preserve">     5/  Excludes Taiwanese.</t>
  </si>
  <si>
    <t>methodology.</t>
  </si>
  <si>
    <t xml:space="preserve">     4/  Does not match "Asian" total for five major races found in Table 1.33 due to the difference in counting</t>
  </si>
  <si>
    <r>
      <t xml:space="preserve">     3/  Revised from previous </t>
    </r>
    <r>
      <rPr>
        <i/>
        <sz val="10"/>
        <rFont val="Times New Roman"/>
        <family val="1"/>
      </rPr>
      <t>Data Book.</t>
    </r>
  </si>
  <si>
    <t xml:space="preserve">Japanese and Laotian categories.  </t>
  </si>
  <si>
    <t>Asian race.  For example, a person indicating "Filipino and Japanese and Laotian" is included with the Filipino,</t>
  </si>
  <si>
    <t>and the percentages may add to more than 100 percent because individuals may be of more than one detailed</t>
  </si>
  <si>
    <t>"Asian" race.  Numbers for the detailed Asian race groups may add to more than the total Asian population,</t>
  </si>
  <si>
    <t xml:space="preserve">     2/  People who chose only one race or people who have chosen two or more races, one of which is an</t>
  </si>
  <si>
    <t>any of the original peoples of the Far East, Southeast Asia or the Indian subcontinent.</t>
  </si>
  <si>
    <t xml:space="preserve">     1/  People who chose only one race and it was an "Asian" race.  An "Asian" is a person having origins in</t>
  </si>
  <si>
    <t xml:space="preserve">  Taiwanese</t>
  </si>
  <si>
    <t xml:space="preserve">  Chinese 5/</t>
  </si>
  <si>
    <t>4/ 482,873</t>
  </si>
  <si>
    <t>4/ 469,180</t>
  </si>
  <si>
    <t>Total Asian population</t>
  </si>
  <si>
    <t>3/ 12.3</t>
  </si>
  <si>
    <t>3/ 148,764</t>
  </si>
  <si>
    <t>3/ 1,360,301</t>
  </si>
  <si>
    <t>3/ 1,211,537</t>
  </si>
  <si>
    <t>Per-cent differ-ence</t>
  </si>
  <si>
    <t>Numer-ical differ-ence</t>
  </si>
  <si>
    <t>Race alone or in combina-   tion  2/</t>
  </si>
  <si>
    <t>Race alone</t>
  </si>
  <si>
    <t>Difference between                  2000 and 2010</t>
  </si>
  <si>
    <t>DETAILED ASIAN RACE 2000 AND 2010</t>
  </si>
  <si>
    <t>Table 1.39-- DIFFERENCE IN POPULATION BY SELECTED</t>
  </si>
  <si>
    <t>Table 1.36 due to the difference in counting methodology.</t>
  </si>
  <si>
    <t xml:space="preserve">     4/  Does not match the "Native Hawaiian and Other Pacific Islander" total for five major races in </t>
  </si>
  <si>
    <t xml:space="preserve">Samoan and Chamorro" is included with the Native Hawaiian, Samoan and Chamorro categories.  </t>
  </si>
  <si>
    <t>individuals may be of more than one detailed NHOPI race, e.g., a person indicating "Native Hawaiian and</t>
  </si>
  <si>
    <t>add to more than the total NHOPI population, and the percentages may add to more than 100% because</t>
  </si>
  <si>
    <t>"Native Hawaiian and Other Pacific Islander" (NHOPI) race.  Numbers for detailed NHOPI race groups may</t>
  </si>
  <si>
    <t xml:space="preserve">     2/  People who chose only one race or those who have chosen two or more races, one of which is a</t>
  </si>
  <si>
    <t>Hawaii, Guam, Samoa, or other Pacific Islands.</t>
  </si>
  <si>
    <t xml:space="preserve">"Native Hawaiian and Other Pacific Islander" is a person having origins in any of the original peoples of the </t>
  </si>
  <si>
    <t xml:space="preserve">     1/  People who chose only one race and it was a "Native Hawaiian and Other Pacific Islander" race.  A </t>
  </si>
  <si>
    <t>Fijian</t>
  </si>
  <si>
    <t xml:space="preserve"> or Chamorro</t>
  </si>
  <si>
    <t>Guamanian</t>
  </si>
  <si>
    <t>Tongan</t>
  </si>
  <si>
    <t>Samoan</t>
  </si>
  <si>
    <t>Native Hawaiian</t>
  </si>
  <si>
    <t>4/129,779</t>
  </si>
  <si>
    <t>4/110,151</t>
  </si>
  <si>
    <t>Total Native Hawaiian and Other Pacific Islander population</t>
  </si>
  <si>
    <t>3/12.3</t>
  </si>
  <si>
    <t>3/148,764</t>
  </si>
  <si>
    <t>3/1,360,301</t>
  </si>
  <si>
    <t>3/1,211,537</t>
  </si>
  <si>
    <t>2000 and 2010</t>
  </si>
  <si>
    <t>Difference between</t>
  </si>
  <si>
    <t>NATIVE HAWAIIAN AND OTHER PACIFIC ISLANDER RACE:  2000 AND 2010</t>
  </si>
  <si>
    <t>Table 1.40-- DIFFERENCE IN POPULATION BY SELECTED DETAILED</t>
  </si>
  <si>
    <t>the Hawaii Health Survey.</t>
  </si>
  <si>
    <t>Source:  Hawaii State Department of Health, Office of Health Status Monitoring, special tabulation from</t>
  </si>
  <si>
    <t>the weighted figure.</t>
  </si>
  <si>
    <r>
      <t xml:space="preserve">     2/  Includes other ethnicities not listed, don't know, refused or missing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(84,771).  The figure shown is </t>
    </r>
  </si>
  <si>
    <t xml:space="preserve">people were allowed to select more than one race.  </t>
  </si>
  <si>
    <t>thus mixed race was not a separate category.  Starting in the Census 2000 and also in the 2010 Census,</t>
  </si>
  <si>
    <t xml:space="preserve">census tabulations, a person's ethnicity was determined by self-identification or by the race of the mother, </t>
  </si>
  <si>
    <t xml:space="preserve">Definitions used in this table differ from those in reports by the U.S. Census Bureau.  In the 1980 and 1990 </t>
  </si>
  <si>
    <t xml:space="preserve">1/  Ethnicity is based on the ethnicity of the father and mother (four possible listings for each parent).  </t>
  </si>
  <si>
    <t>Hawaiian/part Hawaiian</t>
  </si>
  <si>
    <t>Mixed (except Hawaiian) 2/</t>
  </si>
  <si>
    <t>Samoan/Tongan</t>
  </si>
  <si>
    <t>Korean</t>
  </si>
  <si>
    <t>Filipino</t>
  </si>
  <si>
    <t>Chinese</t>
  </si>
  <si>
    <t>Japanese</t>
  </si>
  <si>
    <t>Caucasian</t>
  </si>
  <si>
    <t>Unmixed (except Hawaiian)</t>
  </si>
  <si>
    <t>Kauai   County</t>
  </si>
  <si>
    <t>City and          County of            Honolulu</t>
  </si>
  <si>
    <t>Ethnic stock 1/</t>
  </si>
  <si>
    <t xml:space="preserve">American Community Survey 2009 data] </t>
  </si>
  <si>
    <t xml:space="preserve">consisted of 16,208 people.  Data were provisionally weighted based on the </t>
  </si>
  <si>
    <t xml:space="preserve">[Excludes persons in institutions, military barracks, and Ni'ihau.  Sample survey </t>
  </si>
  <si>
    <t>Table 1.41-- ETHNIC STOCK BY COUNTY:  2010</t>
  </si>
  <si>
    <t>SF1 100% Data &lt;http://factfinder2.census.gov/faces/nav/jsf/pages/index.xhtml&gt; accessed November 3, 2011.</t>
  </si>
  <si>
    <t xml:space="preserve">     Source: U.S. Bureau of the Census, Census 2000 Summary File 1 Hawaii (July 25, 2001) and 2010 Census</t>
  </si>
  <si>
    <t xml:space="preserve">included with the Native Hawaiian, Samoan and Chinese categories.  </t>
  </si>
  <si>
    <r>
      <t xml:space="preserve">may be of more than one race, i.e., a person indicating "Native Hawaiian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Samoan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Chinese" is </t>
    </r>
  </si>
  <si>
    <t xml:space="preserve">"Native Hawaiian".  Numbers for race groups may add to more than the total population because individuals </t>
  </si>
  <si>
    <t xml:space="preserve">     2/  People who chose only one race or those who have chosen two or more races, one of which is a </t>
  </si>
  <si>
    <t xml:space="preserve">     1/  People who chose only one race and it was "Native Hawaiian".  </t>
  </si>
  <si>
    <t>states in the U.S.</t>
  </si>
  <si>
    <t>Remainder of the</t>
  </si>
  <si>
    <t>Alaska</t>
  </si>
  <si>
    <t>Ohio</t>
  </si>
  <si>
    <t>Pennsylvania</t>
  </si>
  <si>
    <t>Illinois</t>
  </si>
  <si>
    <t>Georgia</t>
  </si>
  <si>
    <t>North Carolina</t>
  </si>
  <si>
    <t>Virginia</t>
  </si>
  <si>
    <t>New York</t>
  </si>
  <si>
    <t>Colorado</t>
  </si>
  <si>
    <t>Utah</t>
  </si>
  <si>
    <t>Florida</t>
  </si>
  <si>
    <t>Arizona</t>
  </si>
  <si>
    <t>Oregon</t>
  </si>
  <si>
    <t>Texas</t>
  </si>
  <si>
    <t>Nevada</t>
  </si>
  <si>
    <t>Washington</t>
  </si>
  <si>
    <t>California</t>
  </si>
  <si>
    <t>other states</t>
  </si>
  <si>
    <t>Living in selected</t>
  </si>
  <si>
    <t>Living in Hawaii</t>
  </si>
  <si>
    <t>Native Hawaiians in U.S.</t>
  </si>
  <si>
    <t>Race alone         or in                     combina-   tion  2/</t>
  </si>
  <si>
    <t>Place of residence</t>
  </si>
  <si>
    <t xml:space="preserve">Percent change between                                 2000 and 2010 </t>
  </si>
  <si>
    <t>Table 1.42-- NATIVE HAWAIIANS LIVING IN HAWAII OR OTHER STATES:</t>
  </si>
  <si>
    <t>&lt;http://factfinder.census.gov/home/en/epss/glossary_a.html&gt; accessed January 6, 2012.</t>
  </si>
  <si>
    <t>&lt;http://factfinder2.census.gov/faces/nav/jsf/pages/index.xhtml&gt; and</t>
  </si>
  <si>
    <t xml:space="preserve">     Source:  U.S. Census Bureau,  2010 American Community Survey 1-Year Estimates, C04006 </t>
  </si>
  <si>
    <t>one ancestry.</t>
  </si>
  <si>
    <t xml:space="preserve">2/  The sum of all categories was more than 100% because people were allowed to choose more than </t>
  </si>
  <si>
    <t>Hawaii was 1,363,621 persons.  From this group, there were a total of 1,575,409 ancestry responses.</t>
  </si>
  <si>
    <t>1/  People were allowed to choose more than one ancestry.  The total population count for the State of</t>
  </si>
  <si>
    <t xml:space="preserve">  Unclassified or not reported</t>
  </si>
  <si>
    <t xml:space="preserve">  Other groups</t>
  </si>
  <si>
    <t xml:space="preserve">  Slovak</t>
  </si>
  <si>
    <t xml:space="preserve">  Ukrainian</t>
  </si>
  <si>
    <t xml:space="preserve">  Lithuanian</t>
  </si>
  <si>
    <t xml:space="preserve">  Hungarian</t>
  </si>
  <si>
    <t xml:space="preserve">  Subsaharan African</t>
  </si>
  <si>
    <t xml:space="preserve">  West Indian (except Hispanic groups)</t>
  </si>
  <si>
    <t xml:space="preserve">  Arab</t>
  </si>
  <si>
    <t xml:space="preserve">  Czech</t>
  </si>
  <si>
    <t xml:space="preserve">  Greek</t>
  </si>
  <si>
    <t xml:space="preserve">  French Canadian</t>
  </si>
  <si>
    <t xml:space="preserve">  Swiss</t>
  </si>
  <si>
    <t xml:space="preserve">  British</t>
  </si>
  <si>
    <t xml:space="preserve">  Russian</t>
  </si>
  <si>
    <t xml:space="preserve">  Danish</t>
  </si>
  <si>
    <t xml:space="preserve">  Welsh</t>
  </si>
  <si>
    <t xml:space="preserve">  Scotch-Irish</t>
  </si>
  <si>
    <t xml:space="preserve">  Dutch</t>
  </si>
  <si>
    <t xml:space="preserve">  Swedish</t>
  </si>
  <si>
    <t xml:space="preserve">  American</t>
  </si>
  <si>
    <t xml:space="preserve">  European</t>
  </si>
  <si>
    <t xml:space="preserve">  Norwegian</t>
  </si>
  <si>
    <t xml:space="preserve">  Scottish</t>
  </si>
  <si>
    <t xml:space="preserve">  Polish</t>
  </si>
  <si>
    <t xml:space="preserve">  French (except Basque)</t>
  </si>
  <si>
    <t xml:space="preserve">  Italian</t>
  </si>
  <si>
    <t xml:space="preserve">  English</t>
  </si>
  <si>
    <t xml:space="preserve">  Portuguese</t>
  </si>
  <si>
    <t xml:space="preserve">  Irish</t>
  </si>
  <si>
    <t xml:space="preserve">  German</t>
  </si>
  <si>
    <t>(2/)</t>
  </si>
  <si>
    <t>1/ 1,363,621</t>
  </si>
  <si>
    <t>total population</t>
  </si>
  <si>
    <t>Ancestry group</t>
  </si>
  <si>
    <t>Percent of</t>
  </si>
  <si>
    <t>and is subject to sampling variability]</t>
  </si>
  <si>
    <t>table.  The sample survey on which this is based consisted of 19,522 people</t>
  </si>
  <si>
    <t>ancestries.  Therefore, some people may be counted more than once in this</t>
  </si>
  <si>
    <t>or close identification to an ethnic group.  People reported each of their</t>
  </si>
  <si>
    <t xml:space="preserve">[Ancestry refers to a person's self-identification of heritage, ethnic origin, descent,  </t>
  </si>
  <si>
    <t>Table 1.43-- ANCESTRY:  2010</t>
  </si>
  <si>
    <t>&lt;http://factfinder2.census.gov/faces/nav/jsf/pages/index.xhtml&gt; accessed May 1, 2012.</t>
  </si>
  <si>
    <t xml:space="preserve">B05003 and the 2010 American Community Survey 1-Year Estimates, Tables B05002 and B05003 </t>
  </si>
  <si>
    <t xml:space="preserve">     Source: U. S. Census Bureau, 2009 American Community Survey 1-Year Estimates, Tables B05002 and </t>
  </si>
  <si>
    <t>Not a U.S. citizen</t>
  </si>
  <si>
    <t>Naturalized U.S. citizen</t>
  </si>
  <si>
    <t>Foreign born</t>
  </si>
  <si>
    <t>Native</t>
  </si>
  <si>
    <t>Born abroad of American parent(s)</t>
  </si>
  <si>
    <t>U.S. island areas</t>
  </si>
  <si>
    <t>Puerto Rico</t>
  </si>
  <si>
    <t>Born outside United States</t>
  </si>
  <si>
    <t>West</t>
  </si>
  <si>
    <t>South</t>
  </si>
  <si>
    <t>Midwest</t>
  </si>
  <si>
    <t>Northeast</t>
  </si>
  <si>
    <t>Born in other state in the U.S.</t>
  </si>
  <si>
    <t>Born in Hawaii</t>
  </si>
  <si>
    <t>Place of birth and citizenship</t>
  </si>
  <si>
    <t>[Based on a sample and subect to sampling variability]</t>
  </si>
  <si>
    <t>Table 1.44-- PLACE OF BIRTH AND CITIZENSHIP:  2009 AND 2010</t>
  </si>
  <si>
    <t>American Community Survey Puerto Rico Survey 2010 Subject Definitions.</t>
  </si>
  <si>
    <t>B16005 &lt;http://factfinder2.census.gov/faces/nav/jsf/pages/index.xhtml&gt; accessed February 9, 2012 and</t>
  </si>
  <si>
    <t xml:space="preserve">     Source:  U.S. Census Bureau, 2006-2010 American Community Survey 5-Year Estimates, B16004 and </t>
  </si>
  <si>
    <t>other Indic languages.</t>
  </si>
  <si>
    <t>Greek, Russian, Polish, Serbo-Croatian, other Slavic languages, Armenian, Persian, Gujarati, Hindi, Urdu and</t>
  </si>
  <si>
    <t>Portugese or Portugese Creole, German, Yiddish, other West Germanic languages, Scandinavian languages,</t>
  </si>
  <si>
    <t xml:space="preserve">1/ The languages included in the "Other Indo-European" category are French, French Creole, Italian, </t>
  </si>
  <si>
    <t>Speak English less than "well"</t>
  </si>
  <si>
    <t>Speak English "well"</t>
  </si>
  <si>
    <t>Speak English "very well"</t>
  </si>
  <si>
    <t>Other</t>
  </si>
  <si>
    <t>Asian and Pacific Island</t>
  </si>
  <si>
    <t>Other Indo-European 1/</t>
  </si>
  <si>
    <t>Spanish</t>
  </si>
  <si>
    <t>Speak English only</t>
  </si>
  <si>
    <t>65 years                 and over</t>
  </si>
  <si>
    <t>18 to 64                  years</t>
  </si>
  <si>
    <t>5 to 17                      years</t>
  </si>
  <si>
    <t>Language spoken                                   at home</t>
  </si>
  <si>
    <t>and 2010. Based on a sample and subject to sampling variability]</t>
  </si>
  <si>
    <t xml:space="preserve"> the average characteristics of people living in Hawaii between the years 2006</t>
  </si>
  <si>
    <t>[Persons 5 years old and over.  The 2006-2010 5-year dataset that was used describes</t>
  </si>
  <si>
    <t>SPEAK ENGLISH, BY AGE:  2006-2010</t>
  </si>
  <si>
    <t xml:space="preserve">Table 1.45-- LANGUAGE SPOKEN AT HOME BY ABILITY TO </t>
  </si>
  <si>
    <t>&lt;http://factfinder2.census.gov/faces/nav/jsf/pages/index.xhtml&gt; accessed February 9, 2012.</t>
  </si>
  <si>
    <t xml:space="preserve">     Source:  U.S. Census Bureau, 2006-2010 American Community Survey 5-Year Estimates, C16001 </t>
  </si>
  <si>
    <t xml:space="preserve">     1/  Maui County incudes Kalawao County.</t>
  </si>
  <si>
    <t xml:space="preserve">  Other and unspecified languages</t>
  </si>
  <si>
    <t xml:space="preserve">  African languages</t>
  </si>
  <si>
    <t xml:space="preserve">  Hebrew</t>
  </si>
  <si>
    <t xml:space="preserve">  Arabic</t>
  </si>
  <si>
    <t>Table 1.46-- LANGUAGE SPOKEN AT HOME, BY COUNTY:  2006-2010 -- Con.</t>
  </si>
  <si>
    <t>languages</t>
  </si>
  <si>
    <t xml:space="preserve">  Other Native North American</t>
  </si>
  <si>
    <t xml:space="preserve">  Navajo</t>
  </si>
  <si>
    <t xml:space="preserve">  Other Pacific Island languages</t>
  </si>
  <si>
    <t xml:space="preserve">  Tagalog</t>
  </si>
  <si>
    <t xml:space="preserve">  Other Asian languages</t>
  </si>
  <si>
    <t xml:space="preserve">  Mon-Khmer, Cambodian</t>
  </si>
  <si>
    <t xml:space="preserve">  Chinese</t>
  </si>
  <si>
    <t xml:space="preserve">  Other Indo-European languages</t>
  </si>
  <si>
    <t xml:space="preserve">  Other Indic languages</t>
  </si>
  <si>
    <t xml:space="preserve">  Urdu</t>
  </si>
  <si>
    <t xml:space="preserve">  Hindi</t>
  </si>
  <si>
    <t xml:space="preserve">  Gujarati</t>
  </si>
  <si>
    <t xml:space="preserve">  Persian</t>
  </si>
  <si>
    <t xml:space="preserve">  Armenian</t>
  </si>
  <si>
    <t xml:space="preserve">  Other Slavic languages</t>
  </si>
  <si>
    <t xml:space="preserve">  Serbo-Croatian</t>
  </si>
  <si>
    <t xml:space="preserve">  Scandinavian languages</t>
  </si>
  <si>
    <t xml:space="preserve">  Other West Germanic languages</t>
  </si>
  <si>
    <t xml:space="preserve">  Yiddish</t>
  </si>
  <si>
    <t xml:space="preserve">  Portuguese or Portuguese Creole</t>
  </si>
  <si>
    <t xml:space="preserve">  French Creole</t>
  </si>
  <si>
    <t xml:space="preserve">  French (incl. Patois, Cajun)</t>
  </si>
  <si>
    <t xml:space="preserve">  Spanish or Spanish Creole</t>
  </si>
  <si>
    <t xml:space="preserve">  Speak only English</t>
  </si>
  <si>
    <t>2006 and 2010. Based on a sample and subject to sampling variability]</t>
  </si>
  <si>
    <t>the average characteristics of people living in Hawaii between the years</t>
  </si>
  <si>
    <t>Table 1.46-- LANGUAGE SPOKEN AT HOME, BY COUNTY:  2006-2010</t>
  </si>
  <si>
    <t>by the Hawaii State Department of Business, Economic Development &amp; Tourism.</t>
  </si>
  <si>
    <t>&lt;http://factfinder2.census.gov/faces/nav/jsf/pages/index.xhtml&gt; accessed February 19, 2012; calculations</t>
  </si>
  <si>
    <t xml:space="preserve">     Source:  U.S. Census Bureau, 2006-2010 American Community Survey 5-Year Estimates, B16010 </t>
  </si>
  <si>
    <t xml:space="preserve">     1/  Includes equivalency.</t>
  </si>
  <si>
    <t>Not in labor force</t>
  </si>
  <si>
    <t>In labor force</t>
  </si>
  <si>
    <t>Employment status</t>
  </si>
  <si>
    <t>Bachelor's degree or higher</t>
  </si>
  <si>
    <t>Some college/associate's degree</t>
  </si>
  <si>
    <t>High school graduate 1/</t>
  </si>
  <si>
    <t>Less than high school graduate</t>
  </si>
  <si>
    <t>Educational attainment</t>
  </si>
  <si>
    <t>In percent</t>
  </si>
  <si>
    <t>Other languages</t>
  </si>
  <si>
    <t>Other Indo-European</t>
  </si>
  <si>
    <t>Only         English</t>
  </si>
  <si>
    <t>Language spoken at home</t>
  </si>
  <si>
    <t>Based on a sample and subject to sampling variability]</t>
  </si>
  <si>
    <t xml:space="preserve"> the average characteristics of people living in Hawaii between the years 2006 and 2010. </t>
  </si>
  <si>
    <t>[Persons 25 years old and over.  The 2006-2010 5-year dataset that was used describes</t>
  </si>
  <si>
    <t>ATTAINMENT AND EMPLOYMENT STATUS:  2006-2010</t>
  </si>
  <si>
    <t xml:space="preserve">Table 1.47-- LANGUAGE SPOKEN AT HOME, BY EDUCATIONAL </t>
  </si>
  <si>
    <t>State Department of Business, Economic Development &amp; Tourism.</t>
  </si>
  <si>
    <t>"DP02 Selected Social Characteristics in the United States" Hawaii;  calculations by the Hawaii</t>
  </si>
  <si>
    <t>&lt;http://factfinder2.census.gov/faces/nav/jsf/pages/index.xhtml&gt; accessed February 9, 2012 and</t>
  </si>
  <si>
    <t xml:space="preserve">     Source:  U.S. Census Bureau, 2006-2010 American Community Survey 5-Year Estimates, B16001 </t>
  </si>
  <si>
    <t>of the selected detailed language categories shown in this table.</t>
  </si>
  <si>
    <t xml:space="preserve">     1/ There were 109,612 people who spoke a language other English at home, but were not included in one </t>
  </si>
  <si>
    <t>SPOKEN AT HOME:  2006-2010 -- Con.</t>
  </si>
  <si>
    <t xml:space="preserve">Table 1.48-- RANKING OF SELECTED DETAILED LANGUAGE </t>
  </si>
  <si>
    <t>English at home 1/</t>
  </si>
  <si>
    <t>Spoke a language other than</t>
  </si>
  <si>
    <t>Spoke only English at home</t>
  </si>
  <si>
    <t>Speak English less than "very well"</t>
  </si>
  <si>
    <t>Language                                                spoken at home</t>
  </si>
  <si>
    <t>Based on a sample and subect to sampling variability]</t>
  </si>
  <si>
    <t>average characteristics of people living in Hawaii between the years 2006 and 2010.</t>
  </si>
  <si>
    <t>[Persons 5 years old and over.  The 2006-2010 5-year dataset that was used describes the</t>
  </si>
  <si>
    <t>SPOKEN AT HOME:  2006-2010</t>
  </si>
  <si>
    <t>accessed May 19, 2011.</t>
  </si>
  <si>
    <t xml:space="preserve">Profile Data" (May 19, 2011) &lt;http://factfinder2.census.gov/faces/nav/jsf/pages/index.xhtml&gt;  </t>
  </si>
  <si>
    <t xml:space="preserve">     Source:  U.S. Census Bureau,  2010 Census "DP-1 - Hawaii Profile of General 2010 Demographic</t>
  </si>
  <si>
    <t xml:space="preserve">(NA)  </t>
  </si>
  <si>
    <t>Average family size</t>
  </si>
  <si>
    <t>Households with individuals</t>
  </si>
  <si>
    <t>Householder living alone</t>
  </si>
  <si>
    <t>Nonfamily households</t>
  </si>
  <si>
    <t>With own children under 18 years</t>
  </si>
  <si>
    <t>no husband present</t>
  </si>
  <si>
    <t>Female householder,</t>
  </si>
  <si>
    <t xml:space="preserve">Male householder, no wife present </t>
  </si>
  <si>
    <t>Husband-wife family</t>
  </si>
  <si>
    <t>Family households (families)</t>
  </si>
  <si>
    <t>Total households</t>
  </si>
  <si>
    <t>Noninstitutionalized population</t>
  </si>
  <si>
    <t>Institutionalized population</t>
  </si>
  <si>
    <t>In group quarters</t>
  </si>
  <si>
    <t>Unmarried partner</t>
  </si>
  <si>
    <t>Nonrelatives</t>
  </si>
  <si>
    <t>Other relatives</t>
  </si>
  <si>
    <t>Own child under 18 years</t>
  </si>
  <si>
    <t>Child</t>
  </si>
  <si>
    <t>Spouse</t>
  </si>
  <si>
    <t>Householder</t>
  </si>
  <si>
    <t>In households</t>
  </si>
  <si>
    <t>Kauai        County</t>
  </si>
  <si>
    <t>State     total</t>
  </si>
  <si>
    <t>Household type and relationship</t>
  </si>
  <si>
    <t>Table 1.49-- HOUSEHOLD TYPE AND RELATIONSHIP, BY COUNTY:  2010</t>
  </si>
  <si>
    <t>June 17, 2011.</t>
  </si>
  <si>
    <t>Summary File 1 (June 16, 2011) &lt;http://factfinder2.census.gov/faces/nav/jsf/pages/index.xhtml&gt; accessed</t>
  </si>
  <si>
    <t>&lt;http://factfinder2.census.gov/faces/nav/jsf/pages/index.xhtml&gt; accessed May 19, 2011 and 2010 Census</t>
  </si>
  <si>
    <t>2010 Census "DP-1 - Hawaii Profile of General 2010 Demographic Profile Data" (May 19, 2011)</t>
  </si>
  <si>
    <r>
      <t>Characteristics Hawaii:  2000;</t>
    </r>
    <r>
      <rPr>
        <sz val="10"/>
        <rFont val="Times New Roman"/>
        <family val="1"/>
      </rPr>
      <t xml:space="preserve"> Census 2000 Summary File 1 Hawaii (July 25, 2001);  U.S. Census Bureau,</t>
    </r>
  </si>
  <si>
    <r>
      <t xml:space="preserve">CP-1-13 (June 1992), table 39; 2000 Census of Population and Housing, </t>
    </r>
    <r>
      <rPr>
        <i/>
        <sz val="10"/>
        <rFont val="Times New Roman"/>
        <family val="1"/>
      </rPr>
      <t xml:space="preserve">Summary Population and Housing </t>
    </r>
  </si>
  <si>
    <r>
      <t xml:space="preserve">(July 1982), table 21; </t>
    </r>
    <r>
      <rPr>
        <i/>
        <sz val="10"/>
        <rFont val="Times New Roman"/>
        <family val="1"/>
      </rPr>
      <t xml:space="preserve">1990 Census of Population, General Population Characteristics, Hawaii, </t>
    </r>
    <r>
      <rPr>
        <sz val="10"/>
        <rFont val="Times New Roman"/>
        <family val="1"/>
      </rPr>
      <t xml:space="preserve">1990 </t>
    </r>
  </si>
  <si>
    <r>
      <t xml:space="preserve">1971), table 22; </t>
    </r>
    <r>
      <rPr>
        <i/>
        <sz val="10"/>
        <rFont val="Times New Roman"/>
        <family val="1"/>
      </rPr>
      <t xml:space="preserve">1980 Census of Population, General Population Characteristics, Hawaii, </t>
    </r>
    <r>
      <rPr>
        <sz val="10"/>
        <rFont val="Times New Roman"/>
        <family val="1"/>
      </rPr>
      <t xml:space="preserve">PC80-1-B13 </t>
    </r>
  </si>
  <si>
    <r>
      <t xml:space="preserve">PC (1)-13B, table 19; </t>
    </r>
    <r>
      <rPr>
        <i/>
        <sz val="10"/>
        <rFont val="Times New Roman"/>
        <family val="1"/>
      </rPr>
      <t xml:space="preserve">1970 Census of Population, General Population Characteristics, </t>
    </r>
    <r>
      <rPr>
        <sz val="10"/>
        <rFont val="Times New Roman"/>
        <family val="1"/>
      </rPr>
      <t xml:space="preserve">PC (1)-B13 (May </t>
    </r>
  </si>
  <si>
    <r>
      <t>P-B52 (1952), table 15;</t>
    </r>
    <r>
      <rPr>
        <i/>
        <sz val="10"/>
        <rFont val="Times New Roman"/>
        <family val="1"/>
      </rPr>
      <t xml:space="preserve"> U.S. Census of Population:  1960, General Population Characteristics, Hawaii, </t>
    </r>
  </si>
  <si>
    <r>
      <t xml:space="preserve">     Source:  U.S. Bureau of the Census, </t>
    </r>
    <r>
      <rPr>
        <i/>
        <sz val="10"/>
        <rFont val="Times New Roman"/>
        <family val="1"/>
      </rPr>
      <t xml:space="preserve">U.S. Census of Population:  1950, General Characteristics, Hawaii, </t>
    </r>
  </si>
  <si>
    <t xml:space="preserve">     NA  Not available.</t>
  </si>
  <si>
    <t>Group quarters</t>
  </si>
  <si>
    <t>Average size</t>
  </si>
  <si>
    <t>Persons in --</t>
  </si>
  <si>
    <t>1950 TO 2010</t>
  </si>
  <si>
    <t>Table 1.50-- HOUSEHOLDS, FAMILIES, AND GROUP QUARTERS:</t>
  </si>
  <si>
    <t>&lt;http://factfinder2.census.gov/faces/nav/jsf/pages/index.xhtml&gt; accessed October 20, 2011.</t>
  </si>
  <si>
    <t xml:space="preserve">Characteristics in the United States - Hawaii" (annual) </t>
  </si>
  <si>
    <t xml:space="preserve">     Source:  U.S. Census Bureau, American Community Survey 1-Year Estimates "Selected Social</t>
  </si>
  <si>
    <t>Average            household size</t>
  </si>
  <si>
    <t>Population in households</t>
  </si>
  <si>
    <t>over this time period.  Figures for 2010 were based on the 2010 Census data]</t>
  </si>
  <si>
    <t>sample size and design.  Therefore, caution should be used when comparing data</t>
  </si>
  <si>
    <t xml:space="preserve">and sample sizes for the years 2000 through 2004.  From 2005 onward, it was at full </t>
  </si>
  <si>
    <t>[Data based on a sample.  The American Community Survey had different sample designs</t>
  </si>
  <si>
    <t>2000 TO 2010</t>
  </si>
  <si>
    <t>Table 1.51-- HOUSEHOLDS AND HOUSEHOLD POPULATIONS:</t>
  </si>
  <si>
    <t>accessed June 20, 2011.</t>
  </si>
  <si>
    <t>Summary File 1 (June 16, 2011) &lt;http://factfinder2.census.gov/faces/nav/jsf/pages/index.xhtml&gt;</t>
  </si>
  <si>
    <t xml:space="preserve">DP-1 - Hawaii Profile of General 2010 Demographic Profile Data (May 19, 2011) </t>
  </si>
  <si>
    <t xml:space="preserve">     Source:  U.S. Census Bureau,  Census 2000 Summary File 1 Hawaii  (July 25, 2001), 2010 Census</t>
  </si>
  <si>
    <t>1/  The U.S. average in 2010 was 2.58.</t>
  </si>
  <si>
    <t>Persons per household 1/</t>
  </si>
  <si>
    <t>Persons in households</t>
  </si>
  <si>
    <t>75 to 84 years</t>
  </si>
  <si>
    <t>65 to 74 years</t>
  </si>
  <si>
    <t>55 to 64 years</t>
  </si>
  <si>
    <t>45 to 54 years</t>
  </si>
  <si>
    <t>Households by age of householder, total</t>
  </si>
  <si>
    <t>Total housing units</t>
  </si>
  <si>
    <t>Percent                                          change</t>
  </si>
  <si>
    <t>PERSONS PER HOUSEHOLD:  2000 AND 2010</t>
  </si>
  <si>
    <t xml:space="preserve">Table 1.52-- HOUSING UNITS, HOUSEHOLDS BY AGE, AND </t>
  </si>
  <si>
    <t xml:space="preserve">Business, Economic Development &amp; Tourism, Hawaii State Data Center.    </t>
  </si>
  <si>
    <t>2010 Census Advance Quarters Summary File (April 2011); calculations by the Hawaii State Department of</t>
  </si>
  <si>
    <t>U.S. Census Bureau, 2010 Census Redistricting Data (Public Law 94-171) Summary File (February 2011) and</t>
  </si>
  <si>
    <t>QT-P10 and QT-H3 &lt;http://factfinder2.census.gov/faces/nav/jsf/pages/index.xhtml&gt; accessed May 28, 2011;</t>
  </si>
  <si>
    <t xml:space="preserve">     Source:  U.S. Census Bureau,  Census 2000 Summary File 1 Hawaii  (July 25, 2001) and Census 2000</t>
  </si>
  <si>
    <t xml:space="preserve"> and island</t>
  </si>
  <si>
    <t>Population per household</t>
  </si>
  <si>
    <t xml:space="preserve">POPULATION PER HOUSEHOLD, BY COUNTY AND ISLAND:  </t>
  </si>
  <si>
    <t>Table 1.53-- HOUSEHOLDS, POPULATION IN HOUSEHOLDS, AND</t>
  </si>
  <si>
    <t>&lt;http://factfinder2.census.gov/faces/nav/jsf/pages/index.xhtml&gt; accessed July 8, 2011.</t>
  </si>
  <si>
    <t xml:space="preserve">Source:  U.S. Census Bureau, 2010 Census Summary File 1 (June 16, 2011) </t>
  </si>
  <si>
    <t xml:space="preserve">     6/  With sleeping facilities for people experiencing homelessness</t>
  </si>
  <si>
    <t xml:space="preserve">residents in the group quarters facility. </t>
  </si>
  <si>
    <t xml:space="preserve">     5/  Includes people who are primarily eligible, able, or likely to participate in the labor force while</t>
  </si>
  <si>
    <t xml:space="preserve">     4/  Psychiatric hospitals and psychiatric units in other hospitals</t>
  </si>
  <si>
    <t xml:space="preserve">     3/  Includes other municipal confinement facilities</t>
  </si>
  <si>
    <t>residents in the group quarters facility.</t>
  </si>
  <si>
    <t xml:space="preserve">     2/  Includes people who are primarily ineligible, unable, or unlikely to participate in the labor force while</t>
  </si>
  <si>
    <t>living in group quarters.</t>
  </si>
  <si>
    <t xml:space="preserve">     1/  Maui County including Kalawao County (Kalaupapa Settlement).  Kalawao County had 3 people</t>
  </si>
  <si>
    <t>GROUP QUARTER, BY COUNTY:  2010 -- Con.</t>
  </si>
  <si>
    <t xml:space="preserve">Table 1.54-- POPULATION IN GROUP QUARTERS, BY TYPE OF </t>
  </si>
  <si>
    <t>Other noninstitutional facilities</t>
  </si>
  <si>
    <t>and Job Corps centers</t>
  </si>
  <si>
    <t>Workers' group living quarters</t>
  </si>
  <si>
    <t>Maritime/merchant vessels</t>
  </si>
  <si>
    <t>for adults</t>
  </si>
  <si>
    <t>Residential treatment centers</t>
  </si>
  <si>
    <t>Group homes intended for adults</t>
  </si>
  <si>
    <t xml:space="preserve">Emergency/transitional shelter 6/ </t>
  </si>
  <si>
    <t>Military ships</t>
  </si>
  <si>
    <t>(non-disciplinary)</t>
  </si>
  <si>
    <t xml:space="preserve">Military barracks/dorms </t>
  </si>
  <si>
    <t>Military quarters</t>
  </si>
  <si>
    <t>College/University student housing</t>
  </si>
  <si>
    <t xml:space="preserve">     Noninstitutionalized population 5/</t>
  </si>
  <si>
    <t>people with disabilities</t>
  </si>
  <si>
    <t>Residential schools for</t>
  </si>
  <si>
    <t>with assigned patients</t>
  </si>
  <si>
    <t xml:space="preserve">Military treatment facilities </t>
  </si>
  <si>
    <t>In-patient hospice facilities</t>
  </si>
  <si>
    <t>Mental 4/</t>
  </si>
  <si>
    <t>Other institutional facilities</t>
  </si>
  <si>
    <t>facilities</t>
  </si>
  <si>
    <t>Nursing facilities/skilled nursing</t>
  </si>
  <si>
    <t>intended for juveniles</t>
  </si>
  <si>
    <t>Correctional facilities</t>
  </si>
  <si>
    <t>(non-correctional)</t>
  </si>
  <si>
    <t>Group homes (non-correctional)</t>
  </si>
  <si>
    <t>Juvenile facilities</t>
  </si>
  <si>
    <t xml:space="preserve">Military disciplinary barracks/jails </t>
  </si>
  <si>
    <t>Correctional residential facilities</t>
  </si>
  <si>
    <t>Local jails 3/</t>
  </si>
  <si>
    <t>State prisons</t>
  </si>
  <si>
    <t>Federal detention centers</t>
  </si>
  <si>
    <t>Correctional facilities for adults</t>
  </si>
  <si>
    <t xml:space="preserve">     Institutionalized population 2/</t>
  </si>
  <si>
    <t xml:space="preserve"> Total in group quarters</t>
  </si>
  <si>
    <t>Type of group quarter</t>
  </si>
  <si>
    <t>GROUP QUARTER, BY COUNTY:  2010</t>
  </si>
  <si>
    <t xml:space="preserve">     Source:  U.S. Census Bureau, 2006-2010 American Community Survey 5-Year Estimates</t>
  </si>
  <si>
    <t xml:space="preserve">2/  There was no population living in subfamilies in Kalawao County.   </t>
  </si>
  <si>
    <t>where the householder or householder's spouse is a relative.</t>
  </si>
  <si>
    <t>children under 18 years old.  A subfamily does not maintain its own household, but lives in a household</t>
  </si>
  <si>
    <t>with or without never-married children under 18 years old, or one parent with one or more never-married</t>
  </si>
  <si>
    <t xml:space="preserve">1/  A subfamily is a married couple (husband and wife inteviewed as members of the same household) </t>
  </si>
  <si>
    <t>Parent</t>
  </si>
  <si>
    <t>In father-child subfamilies</t>
  </si>
  <si>
    <t>In mother-child subfamilies</t>
  </si>
  <si>
    <t>with children</t>
  </si>
  <si>
    <t>Husband/wife in a subfamily</t>
  </si>
  <si>
    <t>subfamily</t>
  </si>
  <si>
    <t>Husband/wife in a childless</t>
  </si>
  <si>
    <t>In married-couple subfamilies</t>
  </si>
  <si>
    <t>State               total 2/</t>
  </si>
  <si>
    <t>Subject 1/</t>
  </si>
  <si>
    <t>Figures displayed are the average values over the 5-year period of 2006 to 2010]</t>
  </si>
  <si>
    <t>[Population in subfamilies.  Based on a sample and subject to sampling variability.</t>
  </si>
  <si>
    <t>Table 1.55 -- SUBFAMILIES, BY COUNTY:  2006-2010</t>
  </si>
  <si>
    <t>calculations by the Hawaii State Department of Business, Economic Development &amp; Tourism.</t>
  </si>
  <si>
    <t xml:space="preserve">&lt;http://factfinder2.census.gov/faces/nav/jsf/pages/index.xhtml&gt; accessed October 20, 2011; </t>
  </si>
  <si>
    <t xml:space="preserve">     Source: U. S. Census Bureau, 2010 American Community Survey 1-Year Estimates, B12001</t>
  </si>
  <si>
    <t>Divorced</t>
  </si>
  <si>
    <t>Widowed</t>
  </si>
  <si>
    <t>Separated</t>
  </si>
  <si>
    <t>Married, spouse absent</t>
  </si>
  <si>
    <t>Married, spouse present</t>
  </si>
  <si>
    <t>Now married</t>
  </si>
  <si>
    <t>Never married</t>
  </si>
  <si>
    <t>Marital status</t>
  </si>
  <si>
    <t>2010 American Community Survey 1-year estimates were based on the 2010 Census]</t>
  </si>
  <si>
    <t>[Persons 15 years old and over.  Based on a sample and subect to sampling variability.</t>
  </si>
  <si>
    <t>Table 1.56-- MARITAL STATUS, BY SEX:  2010</t>
  </si>
  <si>
    <t xml:space="preserve">&lt;http://factfinder2.census.gov/faces/nav/jsf/pages/index.xhtml&gt; accessed October 24, 2011; </t>
  </si>
  <si>
    <t xml:space="preserve">     Source:  2010 American Community Survey 1-Year Estimates, B12001 </t>
  </si>
  <si>
    <t>state total.</t>
  </si>
  <si>
    <t>available separately.  This also means that the figures for the counties displayed do not sum to the</t>
  </si>
  <si>
    <t xml:space="preserve">     1/  The state figure included Kalawao County, but figures for Kalawao county were not</t>
  </si>
  <si>
    <t>C &amp; C Honolulu</t>
  </si>
  <si>
    <t>State total 1/</t>
  </si>
  <si>
    <t>Sex ratio</t>
  </si>
  <si>
    <t>Single, widowed, or divorced</t>
  </si>
  <si>
    <t>BY COUNTY:  2010</t>
  </si>
  <si>
    <t>Table 1.57--SINGLE, WIDOWED, OR DIVORCED PERSONS BY SEX,</t>
  </si>
  <si>
    <t>State Data Center.</t>
  </si>
  <si>
    <t xml:space="preserve">calculations by the Hawaii State Department of Business, Economic Development &amp; Tourism, Hawaii </t>
  </si>
  <si>
    <t xml:space="preserve">accessed February 24, 2011; Hawaii State Department of Health, Office of Health Status Monitoring; </t>
  </si>
  <si>
    <t>Hawaii: 2000 and 2010" (February 24, 2011) &lt;http://2010.census.gov/news/xls/cb11cn41_hi_2010redistr.xls&gt;</t>
  </si>
  <si>
    <t xml:space="preserve">     Source:  U.S. Census Bureau, "Table 1.  The Counties and the Most Populous Places in 2010 in </t>
  </si>
  <si>
    <t>2/  Residual based on net change less natural increase.</t>
  </si>
  <si>
    <t>Net migration 2/</t>
  </si>
  <si>
    <t>Deaths</t>
  </si>
  <si>
    <t>Live births</t>
  </si>
  <si>
    <t>Natural increase</t>
  </si>
  <si>
    <t>Net change</t>
  </si>
  <si>
    <t>Component</t>
  </si>
  <si>
    <r>
      <t xml:space="preserve">estimates, see </t>
    </r>
    <r>
      <rPr>
        <i/>
        <sz val="10"/>
        <rFont val="Arial"/>
        <family val="2"/>
      </rPr>
      <t>Data Book 2009</t>
    </r>
    <r>
      <rPr>
        <sz val="10"/>
        <rFont val="Arial"/>
        <family val="0"/>
      </rPr>
      <t>, Table 1.59]</t>
    </r>
  </si>
  <si>
    <t xml:space="preserve">[Data refer to ten year period ending March 31, 2010.  For 1990-2000 </t>
  </si>
  <si>
    <t>BY COUNTY:  2000 TO 2010</t>
  </si>
  <si>
    <t xml:space="preserve">Table 1.58-- COMPONENTS OF CHANGE IN THE RESIDENT POPULATION, </t>
  </si>
  <si>
    <t>&lt;http://www.census.gov/popest/data/counties/totals/2011/tables/CO-EST2011-04-15.xls&gt; accessed April 5, 2012.</t>
  </si>
  <si>
    <t>April 1, 2010 to July 1, 2011" (CO-EST2011-04-15) (April 5, 2012)</t>
  </si>
  <si>
    <t>"Table 4: Cumulative Estimates of the Components of Resident Population Change for Counties of Hawaii:</t>
  </si>
  <si>
    <t>(April 5, 2012) &lt;http://www.census.gov/popest/counties/tables/CO-EST2011-02-15.xls&gt; and</t>
  </si>
  <si>
    <t xml:space="preserve">Change for Counties of Hawaii and County Rankings: April 1, 2010 to July 1, 2011" (CO-EST2011-02-15) </t>
  </si>
  <si>
    <t xml:space="preserve">     Source:  U.S. Census Bureau, Population Division "Table 2: Cumulative Estimates of Resident Population</t>
  </si>
  <si>
    <t>Forces and their dependents.  Excludes movement between Hawaii and Puerto Rico.</t>
  </si>
  <si>
    <t xml:space="preserve">and (c) from one county to another county in the state of Hawaii.  This migration figure includes the Armed </t>
  </si>
  <si>
    <t xml:space="preserve">5/  Net of migration (a) to the state of Hawaii from other states (b) from the state of Hawaii to other states </t>
  </si>
  <si>
    <t>States, and (d) the net movement of the Armed Froces pouplation between the United States and overseas.</t>
  </si>
  <si>
    <t>migration between the United States and Puerto Rico, (c) the net migration of natives to and from the United</t>
  </si>
  <si>
    <t>populations.  Specifically, It includes:  (a) the net international migration of the foreign born, (b) the net</t>
  </si>
  <si>
    <t xml:space="preserve">     4/ Net international migration includes the international migration of both native and foreign-born</t>
  </si>
  <si>
    <t>3/  Total population change includes a residual which is not shown in this table.</t>
  </si>
  <si>
    <t>population estimates series are defined as of January 1, 2011.</t>
  </si>
  <si>
    <t>changes from the Count Question Resolution program.  All geographic boundaries for the 2011</t>
  </si>
  <si>
    <t>Boundary and Annexation Survey (BAS)and other geographic program revisions.  It does not reflect</t>
  </si>
  <si>
    <t xml:space="preserve">2/  The April 1, 2010 Population Estimates base reflects changes to the Census 2010 population from the </t>
  </si>
  <si>
    <t>Internal migrants (net) 5/</t>
  </si>
  <si>
    <t>Foreign migrants (net) 4/</t>
  </si>
  <si>
    <t>Resident deaths</t>
  </si>
  <si>
    <t>Resident births</t>
  </si>
  <si>
    <t>Net change 3/</t>
  </si>
  <si>
    <t>July 1, 2011 (estimate)</t>
  </si>
  <si>
    <t>April 1, 2010 (estimates base) 2/</t>
  </si>
  <si>
    <t>Resident population:</t>
  </si>
  <si>
    <t>BY COUNTY:  2010 TO 2011</t>
  </si>
  <si>
    <t xml:space="preserve">Table 1.59-- COMPONENTS OF CHANGE IN THE RESIDENT POPULATION,                           </t>
  </si>
  <si>
    <t>&lt;http://www.dhs.gov/files/statistics/publications/yearbook.shtm&gt; accessed July 3, 2012.</t>
  </si>
  <si>
    <t xml:space="preserve">of Homeland Security, Office of Immigration Statistics, Yearbook of Immigration Statistics (annual) </t>
  </si>
  <si>
    <t xml:space="preserve">Research Branch, records;  Hawaii Tourism Authority, Tourism Research, records;  U.S. Department  </t>
  </si>
  <si>
    <t xml:space="preserve">     Source:   Hawaii State Department of Business, Economic Development &amp; Tourism, Tourism </t>
  </si>
  <si>
    <r>
      <t xml:space="preserve">     1/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</si>
  <si>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 xml:space="preserve">1/ 46,587             </t>
  </si>
  <si>
    <t>1/ 53,624</t>
  </si>
  <si>
    <t>International</t>
  </si>
  <si>
    <t>Domestic</t>
  </si>
  <si>
    <t>AND INTERNATIONAL:  1997 TO 2011</t>
  </si>
  <si>
    <t xml:space="preserve">Table 1.60-- INTENDED RESIDENTS ARRIVING IN HAWAII, DOMESTIC </t>
  </si>
  <si>
    <t>tables &lt;http://www.dhs.gov/files/statistics/publications/yearbook.shtm&gt; accessed April 18, 2012.</t>
  </si>
  <si>
    <r>
      <t xml:space="preserve">of Immigration Statistics, </t>
    </r>
    <r>
      <rPr>
        <i/>
        <sz val="10"/>
        <rFont val="Times New Roman"/>
        <family val="1"/>
      </rPr>
      <t xml:space="preserve">Yearbook of Immigration Statistics </t>
    </r>
    <r>
      <rPr>
        <sz val="10"/>
        <rFont val="Times New Roman"/>
        <family val="1"/>
      </rPr>
      <t>(annual) data tables including supplemental</t>
    </r>
  </si>
  <si>
    <r>
      <t>of the Immigration and Naturalization Service</t>
    </r>
    <r>
      <rPr>
        <sz val="10"/>
        <rFont val="Times New Roman"/>
        <family val="1"/>
      </rPr>
      <t xml:space="preserve"> (annual) and U.S. Department of Homeland Security, Office</t>
    </r>
  </si>
  <si>
    <r>
      <t xml:space="preserve">     Source:  U.S. Immigration and Naturalization Service, Office of Policy and Planning, </t>
    </r>
    <r>
      <rPr>
        <i/>
        <sz val="10"/>
        <rFont val="Times New Roman"/>
        <family val="1"/>
      </rPr>
      <t>Statistical Yearbook</t>
    </r>
  </si>
  <si>
    <t xml:space="preserve">     1/  Data withheld for North Korea to limit disclosure.</t>
  </si>
  <si>
    <t xml:space="preserve">Other countries </t>
  </si>
  <si>
    <t>Vietnam</t>
  </si>
  <si>
    <t>Tonga</t>
  </si>
  <si>
    <t>Thailand</t>
  </si>
  <si>
    <t>Taiwan</t>
  </si>
  <si>
    <t>Samoa</t>
  </si>
  <si>
    <t>Philippines</t>
  </si>
  <si>
    <t>People's Republic of China</t>
  </si>
  <si>
    <t>Mexico</t>
  </si>
  <si>
    <t>1/ 242</t>
  </si>
  <si>
    <t>Korea</t>
  </si>
  <si>
    <t>Japan</t>
  </si>
  <si>
    <t>Hong Kong</t>
  </si>
  <si>
    <t>Canada</t>
  </si>
  <si>
    <t>Brazil</t>
  </si>
  <si>
    <t>All countries</t>
  </si>
  <si>
    <t>Country of birth</t>
  </si>
  <si>
    <t>These persons are now called "legal permanent residents"]</t>
  </si>
  <si>
    <r>
      <t xml:space="preserve">                permanent  residence and were called "immigrants" in previous </t>
    </r>
    <r>
      <rPr>
        <i/>
        <sz val="10"/>
        <rFont val="Arial"/>
        <family val="2"/>
      </rPr>
      <t xml:space="preserve">Data Books </t>
    </r>
    <r>
      <rPr>
        <sz val="10"/>
        <rFont val="Arial"/>
        <family val="2"/>
      </rPr>
      <t>tables</t>
    </r>
    <r>
      <rPr>
        <i/>
        <sz val="10"/>
        <rFont val="Arial"/>
        <family val="2"/>
      </rPr>
      <t>.</t>
    </r>
  </si>
  <si>
    <t>who changed their status after entry.  These immigrants have been granted lawful</t>
  </si>
  <si>
    <t>as an immigrant, reporting Hawaii as their State of intended permanent residence or</t>
  </si>
  <si>
    <t>[Fiscal year ending September 30.  Data refer to persons admitted to the United States</t>
  </si>
  <si>
    <t>2007 TO 2011</t>
  </si>
  <si>
    <t>Table 1.61-- LEGAL PERMANENT RESIDENTS, BY COUNTRY OF BIRTH:</t>
  </si>
  <si>
    <r>
      <t xml:space="preserve">of the Immigration and Naturalization Service </t>
    </r>
    <r>
      <rPr>
        <sz val="10"/>
        <rFont val="Times New Roman"/>
        <family val="1"/>
      </rPr>
      <t>(annual) and U.S. Department of Homeland Security, Office</t>
    </r>
  </si>
  <si>
    <t>are part of the "Other countries"  category for those years.</t>
  </si>
  <si>
    <t xml:space="preserve">     1/  Japan figures for 1998  through 2001 and the Taiwan figure for 1998 were not available separately and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</si>
  <si>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</si>
  <si>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</si>
  <si>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</si>
  <si>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</si>
  <si>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</si>
  <si>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</si>
  <si>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</si>
  <si>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</si>
  <si>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</si>
  <si>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1999</t>
  </si>
  <si>
    <t>1998</t>
  </si>
  <si>
    <t>Other countries 1/</t>
  </si>
  <si>
    <t>[Fiscal year ending September 30]</t>
  </si>
  <si>
    <t>ALLEGIANCE:  1998 TO 2011</t>
  </si>
  <si>
    <t xml:space="preserve">Table 1.62-- PERSONS NATURALIZED, BY COUNTRY OF FORMER </t>
  </si>
  <si>
    <t>&lt;http://factfinder2.census.gov/faces/nav/jsf/pages/index.xhtml&gt; accessed September 22, 2011.</t>
  </si>
  <si>
    <t xml:space="preserve">     Source:  U.S. Census Bureau, 2010 American Community Survey 1-Year Estimates, Social Data Profile</t>
  </si>
  <si>
    <t xml:space="preserve">     2/  Includes movers within the state, inmigrants from another state, and movers from abroad. </t>
  </si>
  <si>
    <t xml:space="preserve">     1/  Kalawao County is included in the state total, but is not shown separately.</t>
  </si>
  <si>
    <t>Inmigrants from a different state</t>
  </si>
  <si>
    <t>county within the state</t>
  </si>
  <si>
    <t>within the state to another</t>
  </si>
  <si>
    <t>Inmigrants from one county</t>
  </si>
  <si>
    <t>Movers within the same county</t>
  </si>
  <si>
    <t>Movers within the U.S.</t>
  </si>
  <si>
    <t>Total movers into the state 2/</t>
  </si>
  <si>
    <t>Same house (nonmovers)</t>
  </si>
  <si>
    <t>Maui       County</t>
  </si>
  <si>
    <t>Kauai      County</t>
  </si>
  <si>
    <t>State           total 1/</t>
  </si>
  <si>
    <t>Movement status</t>
  </si>
  <si>
    <t>Also based on a sample and subject to sampling variability]</t>
  </si>
  <si>
    <t xml:space="preserve">[Persons 1 year old and over.  Based on place of residence 1 year ago.  </t>
  </si>
  <si>
    <t>Table 1.63-- INMIGRATION SUMMARY, BY COUNTY:  2010</t>
  </si>
  <si>
    <t>&lt;http://factfinder2.census.gov/faces/nav/jsf/pages/index.xhtml&gt; accessed May 1, 2012; calculations</t>
  </si>
  <si>
    <t xml:space="preserve">     Source:  U.S. Census Bureau, 2010 American Community Survey 1-Year Estimates, B07001</t>
  </si>
  <si>
    <t xml:space="preserve">     1/  Includes movers within the state, inmigrants from another state, and movers from abroad. </t>
  </si>
  <si>
    <t>75+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</si>
  <si>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</si>
  <si>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</si>
  <si>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</si>
  <si>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</si>
  <si>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</si>
  <si>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</si>
  <si>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</si>
  <si>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</si>
  <si>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</si>
  <si>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</si>
  <si>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</si>
  <si>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18-19</t>
  </si>
  <si>
    <t>5-17</t>
  </si>
  <si>
    <t>1-4</t>
  </si>
  <si>
    <t xml:space="preserve"> abroad</t>
  </si>
  <si>
    <t>state</t>
  </si>
  <si>
    <t>county</t>
  </si>
  <si>
    <t>movers 1/</t>
  </si>
  <si>
    <t>movers)</t>
  </si>
  <si>
    <t xml:space="preserve"> From</t>
  </si>
  <si>
    <t>Different</t>
  </si>
  <si>
    <t>same</t>
  </si>
  <si>
    <t>(non-</t>
  </si>
  <si>
    <t xml:space="preserve">county/ </t>
  </si>
  <si>
    <t>Within</t>
  </si>
  <si>
    <t>house</t>
  </si>
  <si>
    <t>Same</t>
  </si>
  <si>
    <t>Movers</t>
  </si>
  <si>
    <t>Table 1.64-- INMIGRATION SUMMARY, BY AGE:  2010</t>
  </si>
  <si>
    <t xml:space="preserve">Hawaii State Department of Business, Economic, Development &amp; Tourism.     </t>
  </si>
  <si>
    <t>&lt;http://factfinder2.census.gov/faces/nav/jsf/pages/index.xhtml&gt; accessed May 11, 2012; calculations by the</t>
  </si>
  <si>
    <t xml:space="preserve">     Source:  U.S. Census Bureau, 2010 American Community Survey 1-Year Estimates </t>
  </si>
  <si>
    <t>4/  Individual income in the past 12 months (in 2010 inflation-adjusted dollars).</t>
  </si>
  <si>
    <t>3/  Includes equivalency.</t>
  </si>
  <si>
    <t xml:space="preserve">     2/  Includes outmigrants from Hawaii leaving for any of the 50 states and the District of Columbia.</t>
  </si>
  <si>
    <t xml:space="preserve">     1/  Includes inmigrants to Hawaii coming from any of the 50 states and the District of Columbia.</t>
  </si>
  <si>
    <t>25 years and over</t>
  </si>
  <si>
    <t>15 years and over</t>
  </si>
  <si>
    <t>1 year and over in households</t>
  </si>
  <si>
    <t>poverty status is determined</t>
  </si>
  <si>
    <t>1 year and over for whom</t>
  </si>
  <si>
    <t>1 year and over</t>
  </si>
  <si>
    <t>Population base for % categories above</t>
  </si>
  <si>
    <t>Renter-occupied</t>
  </si>
  <si>
    <t>Owner-occupied</t>
  </si>
  <si>
    <t>(Population 1 year &amp; over in households)</t>
  </si>
  <si>
    <t>Tenure of householder in housing unit</t>
  </si>
  <si>
    <t>At or above 150</t>
  </si>
  <si>
    <t>100 to 149</t>
  </si>
  <si>
    <t>Below 100</t>
  </si>
  <si>
    <t xml:space="preserve"> poverty status can be determined)</t>
  </si>
  <si>
    <t>(Population 1 year old and over for whom</t>
  </si>
  <si>
    <t>Poverty status in the past 12 months</t>
  </si>
  <si>
    <t>In percent (con.):</t>
  </si>
  <si>
    <t>Out-      migrants 2/</t>
  </si>
  <si>
    <t>In-          migrants 1/</t>
  </si>
  <si>
    <t>Nonmovers</t>
  </si>
  <si>
    <t xml:space="preserve"> DOMESTIC MIGRANTS AND NONMOVERS:  2010 -- Con.</t>
  </si>
  <si>
    <t>Table 1.65-- SELECTED GENERAL CHARACTERISTICS OF</t>
  </si>
  <si>
    <t>$75,000 or more</t>
  </si>
  <si>
    <t>$65,000 to $74,999</t>
  </si>
  <si>
    <t>$50,000 to $64,999</t>
  </si>
  <si>
    <t>$35,000 to $49,999</t>
  </si>
  <si>
    <t>$25,000 to $34,999</t>
  </si>
  <si>
    <t>$15,000 to $24,999</t>
  </si>
  <si>
    <t>$10,000 to $14,999</t>
  </si>
  <si>
    <t>$1 to $9,999 or loss</t>
  </si>
  <si>
    <t>With income:</t>
  </si>
  <si>
    <t>No income</t>
  </si>
  <si>
    <t>(Population 15 years and over)</t>
  </si>
  <si>
    <t>Income of persons 4/</t>
  </si>
  <si>
    <t>Graduate or professional degree</t>
  </si>
  <si>
    <t>Bachelor's degree</t>
  </si>
  <si>
    <t>Some college or associate's degree</t>
  </si>
  <si>
    <t>High school graduate 3/</t>
  </si>
  <si>
    <t>(Population 25 years and over)</t>
  </si>
  <si>
    <t>Divorced or separated</t>
  </si>
  <si>
    <t>Now married, except separated</t>
  </si>
  <si>
    <t>(Population 1 year and over)</t>
  </si>
  <si>
    <t xml:space="preserve">Gender </t>
  </si>
  <si>
    <t>In-            migrants 1/</t>
  </si>
  <si>
    <t>a sample and subject to sampling variability]</t>
  </si>
  <si>
    <t xml:space="preserve">[Based on place of residence 1 year ago.  Also based on </t>
  </si>
  <si>
    <t xml:space="preserve"> DOMESTIC MIGRANTS AND NONMOVERS:  2010</t>
  </si>
  <si>
    <t xml:space="preserve">state-to-state.html&gt; accessed January 3, 2012; calculations by the Hawaii State Department of Business,  </t>
  </si>
  <si>
    <t>State-to-State Migration Flows*: 2010" &lt;http://www.census.gov/hhes/migration/data/acs/</t>
  </si>
  <si>
    <t xml:space="preserve">     Source: U. S. Census Bureau, 2010 American Community Survey 1-Year Estimates, "Table 1.</t>
  </si>
  <si>
    <t>Only states comprising of 1% or more of the total inmigrant population are listed in this table.</t>
  </si>
  <si>
    <t xml:space="preserve">     3/  Total includes inmigrants to Hawaii coming from any of the 50 states and the District of.Columbia.</t>
  </si>
  <si>
    <t>figures such as percentages may differ from expected values due to rounding.</t>
  </si>
  <si>
    <t xml:space="preserve">     2/  Calculated figures were based on more precise figures than those shown in the table.  Therefore,</t>
  </si>
  <si>
    <t>is not represented in these tables.</t>
  </si>
  <si>
    <t>sampling variability, the estimates are subject to nonsampling error.  The effect of nonsampling error</t>
  </si>
  <si>
    <t>plus the margin of error (the lower and upper confidence bounds) contains the true value.  In addition to</t>
  </si>
  <si>
    <t>a 90 percent probability that the interval defined by the estimate minus the margin of error and the estimate</t>
  </si>
  <si>
    <t>shown here is the 90 percent margin of error. The margin of error can be interpreted roughly as providing</t>
  </si>
  <si>
    <t>estimate arising from sampling variability is represented through the use of a margin of error.  The value</t>
  </si>
  <si>
    <t xml:space="preserve">     1/ Data are based on a sample and are subject to sampling variability. The degree of uncertainty for an</t>
  </si>
  <si>
    <t>Michigan</t>
  </si>
  <si>
    <t>Rhode Island</t>
  </si>
  <si>
    <t>Alabama</t>
  </si>
  <si>
    <t>Maryland</t>
  </si>
  <si>
    <t>Wisconsin</t>
  </si>
  <si>
    <t>Massachusetts</t>
  </si>
  <si>
    <t>Total inmigrants 3/</t>
  </si>
  <si>
    <t>error for % 1/</t>
  </si>
  <si>
    <t>%                Estimate 2/</t>
  </si>
  <si>
    <t>error 1/</t>
  </si>
  <si>
    <t>Estimate</t>
  </si>
  <si>
    <t>State</t>
  </si>
  <si>
    <t>Rank</t>
  </si>
  <si>
    <t>Margin of</t>
  </si>
  <si>
    <t>%</t>
  </si>
  <si>
    <t>was Hawaii, but different state of residence in 2009.  Data based on a sample]</t>
  </si>
  <si>
    <t xml:space="preserve"> [Ranked by largest estimate.  Population 1 year and over.  State of residence in 2010</t>
  </si>
  <si>
    <t>Table 1.66- TOP DOMESTIC INMIGRATION STATES:  2010</t>
  </si>
  <si>
    <t>Only states comprising of 1% or more of the total outmigrant population are listed in this table.</t>
  </si>
  <si>
    <t xml:space="preserve">     3/  Total includes outmigrants from Hawaii leaving for any of the 50 states and the District of Columbia.</t>
  </si>
  <si>
    <t>1/ Data are based on a sample and are subject to sampling variability. The degree of uncertainty for an</t>
  </si>
  <si>
    <t>Kentucky</t>
  </si>
  <si>
    <t>Oklahoma</t>
  </si>
  <si>
    <t>South Carolina</t>
  </si>
  <si>
    <t>Iowa</t>
  </si>
  <si>
    <t>Total outmigrants 3/</t>
  </si>
  <si>
    <t>was Hawaii, but different state of residence in 2010.  Data based on a sample]</t>
  </si>
  <si>
    <t xml:space="preserve"> [Ranked by largest estimate.  Population 1 year and over.  State of residence in 2009</t>
  </si>
  <si>
    <t>Table 1.67-- TOP DOMESTIC OUTMIGRATION STATES:  2010</t>
  </si>
  <si>
    <t>Section 1</t>
  </si>
  <si>
    <t>POPULATION</t>
  </si>
  <si>
    <t xml:space="preserve">        This section presents statistics on the growth, geographic distribution, and composition of the population of Hawaii, and on the number and characteristics of migrants moving to and from the state.</t>
  </si>
  <si>
    <r>
      <t xml:space="preserve">        The principal sources for these data are the decennial population censuses and the annual American Community Survey conducted by the U.S. Census Bureau; the estimates developed annually by the Federal-State Cooperative Program for Population Estimates; the Hawaii Health Survey conducted regularly since 1969 by the Hawaii State Department of Health; the ongoing series on visitors present and residents absent currently provided by the Hawaii Tourism Authority’s Tourism Research; and the Office of Immigration Statistics tabulations on immigration and naturalization.  Earlier figures on population and migration are given in </t>
    </r>
    <r>
      <rPr>
        <i/>
        <sz val="12"/>
        <rFont val="Times New Roman"/>
        <family val="1"/>
      </rPr>
      <t xml:space="preserve">Historical Statistics of Hawaii, </t>
    </r>
    <r>
      <rPr>
        <sz val="12"/>
        <rFont val="Times New Roman"/>
        <family val="1"/>
      </rPr>
      <t xml:space="preserve">Sections 1 and 3.  Comparable national statistics on population and migration appear in Section 1 of the </t>
    </r>
    <r>
      <rPr>
        <i/>
        <sz val="12"/>
        <rFont val="Times New Roman"/>
        <family val="1"/>
      </rPr>
      <t>Statistical Abstract of the United States:  2012</t>
    </r>
    <r>
      <rPr>
        <sz val="12"/>
        <rFont val="Times New Roman"/>
        <family val="1"/>
      </rPr>
      <t>.</t>
    </r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</si>
  <si>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</si>
  <si>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</si>
  <si>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</si>
  <si>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</si>
  <si>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Narrative</t>
  </si>
  <si>
    <t>01.01</t>
  </si>
  <si>
    <t>Population of Counties: 1831 to 2010</t>
  </si>
  <si>
    <t>01.02</t>
  </si>
  <si>
    <t>Characteristics of the Population: 1831 to 2010</t>
  </si>
  <si>
    <t>01.03</t>
  </si>
  <si>
    <t>01.04</t>
  </si>
  <si>
    <t>01.05</t>
  </si>
  <si>
    <t>Resident Population of Islands: 1960 to 2010</t>
  </si>
  <si>
    <t>01.06</t>
  </si>
  <si>
    <t>01.07</t>
  </si>
  <si>
    <t>01.08</t>
  </si>
  <si>
    <t>01.09</t>
  </si>
  <si>
    <t>01.10</t>
  </si>
  <si>
    <t>Resident and De Facto Population, by County and Island: 1990 and 2000</t>
  </si>
  <si>
    <t>01.11</t>
  </si>
  <si>
    <t>Land Area and Population Density, by County and Island: 2010</t>
  </si>
  <si>
    <t>01.12</t>
  </si>
  <si>
    <t>Resident Population of Counties and Districts: 1990, 2000, and 2010</t>
  </si>
  <si>
    <t>01.13</t>
  </si>
  <si>
    <t>Resident Population of Islands and Census Designated Places: 2010</t>
  </si>
  <si>
    <t>01.14</t>
  </si>
  <si>
    <t>01.15</t>
  </si>
  <si>
    <t>Resident Population for Oahu Neighborhoods: 2000 and 2010</t>
  </si>
  <si>
    <t>01.16</t>
  </si>
  <si>
    <t>Population Characteristics of Oahu Neighborhoods: 2000</t>
  </si>
  <si>
    <t>01.17</t>
  </si>
  <si>
    <t>Resident Population and Households, by Island and Census Tract: 2010</t>
  </si>
  <si>
    <t>01.18</t>
  </si>
  <si>
    <t>Resident Population of Hawaiian Home Lands, by Island: 2010</t>
  </si>
  <si>
    <t>01.19</t>
  </si>
  <si>
    <t>Resident Population, by Island and Zip Code Tabulation Area: 2010</t>
  </si>
  <si>
    <t>01.20</t>
  </si>
  <si>
    <t>Resident and De Facto Population and Employed Persons, for Waikiki: 1970 to 2000</t>
  </si>
  <si>
    <t>01.21</t>
  </si>
  <si>
    <t>Population and Land Area, Urban and Rural, by County: 2000</t>
  </si>
  <si>
    <t>01.22</t>
  </si>
  <si>
    <t>Centers of Population, by County: 1990 to 2010</t>
  </si>
  <si>
    <t>01.23</t>
  </si>
  <si>
    <t>Population by Military Status: 1950 to 2000</t>
  </si>
  <si>
    <t>01.24</t>
  </si>
  <si>
    <t>Population Characteristics, by Military Status: 1990</t>
  </si>
  <si>
    <t>01.25</t>
  </si>
  <si>
    <t>01.26</t>
  </si>
  <si>
    <t>01.27</t>
  </si>
  <si>
    <t>01.28</t>
  </si>
  <si>
    <t>01.29</t>
  </si>
  <si>
    <t>Resident Population, by Age and Sex: 2000 and 2010</t>
  </si>
  <si>
    <t>01.30</t>
  </si>
  <si>
    <t>01.31</t>
  </si>
  <si>
    <t>01.32</t>
  </si>
  <si>
    <t>Resident Population by Age, by County: 2010</t>
  </si>
  <si>
    <t>01.33</t>
  </si>
  <si>
    <t>Difference in Population by Major Race: 2000 and 2010</t>
  </si>
  <si>
    <t>01.34</t>
  </si>
  <si>
    <t>Race and Hispanic Origin, by County: 2010</t>
  </si>
  <si>
    <t>01.35</t>
  </si>
  <si>
    <t>01.36</t>
  </si>
  <si>
    <t>Difference in Population by Selected Detailed Asian Race: 2000 and 2010</t>
  </si>
  <si>
    <t>01.37</t>
  </si>
  <si>
    <t>01.38</t>
  </si>
  <si>
    <t>01.39</t>
  </si>
  <si>
    <t>01.40</t>
  </si>
  <si>
    <t>01.41</t>
  </si>
  <si>
    <t>01.42</t>
  </si>
  <si>
    <t>01.43</t>
  </si>
  <si>
    <t>01.44</t>
  </si>
  <si>
    <t>01.45</t>
  </si>
  <si>
    <t>01.46</t>
  </si>
  <si>
    <t>Household Type and Relationship, by County: 2010</t>
  </si>
  <si>
    <t>01.47</t>
  </si>
  <si>
    <t>Households, Families, and Group Quarters: 1950 to 2010</t>
  </si>
  <si>
    <t>01.48</t>
  </si>
  <si>
    <t>01.49</t>
  </si>
  <si>
    <t>Housing Units, Households by Age, and Persons per Household: 2000 and 2010</t>
  </si>
  <si>
    <t>01.50</t>
  </si>
  <si>
    <t>Households, Population in Households, and Population per Household, by County and Island: 2000 and 2010</t>
  </si>
  <si>
    <t>01.51</t>
  </si>
  <si>
    <t>Population in Group Quarters, by Type of Group Quarter, by County: 2010</t>
  </si>
  <si>
    <t>01.52</t>
  </si>
  <si>
    <t>01.53</t>
  </si>
  <si>
    <t>01.54</t>
  </si>
  <si>
    <t>01.55</t>
  </si>
  <si>
    <t>01.56</t>
  </si>
  <si>
    <t>Components of Change in the Resident Population, by County: 2000 to 2010</t>
  </si>
  <si>
    <t>01.57</t>
  </si>
  <si>
    <t>01.58</t>
  </si>
  <si>
    <t>01.59</t>
  </si>
  <si>
    <t>01.60</t>
  </si>
  <si>
    <t>01.61</t>
  </si>
  <si>
    <t>01.62</t>
  </si>
  <si>
    <t>01.63</t>
  </si>
  <si>
    <t>01.64</t>
  </si>
  <si>
    <t>01.65</t>
  </si>
  <si>
    <t>01.66</t>
  </si>
  <si>
    <t>Resident Population, by Military Status: 2000 to 2011</t>
  </si>
  <si>
    <t>Resident and De Facto Population, by Residence Status: 1990 to 2011</t>
  </si>
  <si>
    <t>Resident Population, by County: 1990 to 2011</t>
  </si>
  <si>
    <t>Percentage Change in Resident Population, by County:  1991 to 2011</t>
  </si>
  <si>
    <t>County Population as a Share of the State Total: 1990 to 2011</t>
  </si>
  <si>
    <t>De Facto Population, by County: 1990 to 2011</t>
  </si>
  <si>
    <t>Population and Percentage Change Rankings: 2010 and 2011</t>
  </si>
  <si>
    <t>Military Personnel, Dependents, and Families, by Service and Island: July 1, 2011</t>
  </si>
  <si>
    <t>Military Personnel by Accompaniment Status: 2012</t>
  </si>
  <si>
    <t>Resident Population Projections, by County: 2010 to 2040</t>
  </si>
  <si>
    <t>Projected Resident Population, by Age and Sex: 2010, 2020, 2030 and 2040</t>
  </si>
  <si>
    <t>De Facto Population Projections, by County:  2010 to 2040</t>
  </si>
  <si>
    <t>Resident Population, by Age and Sex: 2010 and 2011</t>
  </si>
  <si>
    <t>Resident Population by Selected Age Groups, by County: 2011</t>
  </si>
  <si>
    <t>Resident Population by Age, by County: 2011</t>
  </si>
  <si>
    <t>Ranking of Selected Races: 2010</t>
  </si>
  <si>
    <t>Difference in Population by Selected Detailed Native Hawaiian and Other Pacific Islander Race: 2000 and 2010</t>
  </si>
  <si>
    <t>Ethnic Stock by County: 2010</t>
  </si>
  <si>
    <t>Native Hawaiians Living in Hawaii or Other States: 2000 and 2010</t>
  </si>
  <si>
    <t>Ancestry: 2010</t>
  </si>
  <si>
    <t>Place of Birth and Citizenship: 2009 and 2010</t>
  </si>
  <si>
    <t>Language Spoken at Home by Ability to Speak English, by Age: 2006-2010</t>
  </si>
  <si>
    <t>Language Spoken at Home, by County: 2006-2010</t>
  </si>
  <si>
    <t>Language Spoken at Home, by Educational Attainment and Employment Status:  2006-2010</t>
  </si>
  <si>
    <t>Ranking of Selected Detailed Language Spoken at Home:  2006-2010</t>
  </si>
  <si>
    <t>Households and Household Populations: 2000 to 2010</t>
  </si>
  <si>
    <t>Subfamilies, by County: 2006-2010</t>
  </si>
  <si>
    <t>Marital Status, by Sex: 2010</t>
  </si>
  <si>
    <t>Single, Widowed, or Divorced Persons by Sex, by County: 2010</t>
  </si>
  <si>
    <t>Components of Change in the Resident Population, by County:  2010 to 2011</t>
  </si>
  <si>
    <t>Intended Residents Arriving in Hawaii, Domestic and International: 1997 to 2011</t>
  </si>
  <si>
    <t>Legal Permanent Residents, by Country of Birth: 2007 to 2011</t>
  </si>
  <si>
    <t>Persons Naturalized, by Country of Former Allegiance: 1998 to 2011</t>
  </si>
  <si>
    <t>Inmigration Summary, by County: 2010</t>
  </si>
  <si>
    <t>Inmigration Summary by Age: 2010</t>
  </si>
  <si>
    <t>Selected General Characteristics of Domestic Migrants and Nonmovers: 2010</t>
  </si>
  <si>
    <t>Top Domestic Inmigration States: 2010</t>
  </si>
  <si>
    <t>Top Domestic Outmigration States: 2010</t>
  </si>
  <si>
    <t>01.67</t>
  </si>
  <si>
    <t>Population Estimates by Age and Military Status: 2010 and 2011</t>
  </si>
</sst>
</file>

<file path=xl/styles.xml><?xml version="1.0" encoding="utf-8"?>
<styleSheet xmlns="http://schemas.openxmlformats.org/spreadsheetml/2006/main">
  <numFmts count="1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\ \ @"/>
    <numFmt numFmtId="167" formatCode="\ \ \ \ \ @"/>
    <numFmt numFmtId="168" formatCode="#,##0\ \ \ \ "/>
    <numFmt numFmtId="169" formatCode="0.0\ \ \ "/>
    <numFmt numFmtId="170" formatCode="@\ \ \ "/>
    <numFmt numFmtId="171" formatCode="0.0\ \ \ \ "/>
    <numFmt numFmtId="172" formatCode="0.0\ \ \ \ \ \ "/>
    <numFmt numFmtId="173" formatCode="0.0\ \ \ \ \ "/>
    <numFmt numFmtId="174" formatCode="@\ \ \ \ "/>
    <numFmt numFmtId="175" formatCode="@\ \ \ \ \ "/>
    <numFmt numFmtId="176" formatCode="#,##0\ \ \ \ \ "/>
    <numFmt numFmtId="177" formatCode="#,##0\ \ \ \ \ \ "/>
    <numFmt numFmtId="178" formatCode="\ \ \ @"/>
    <numFmt numFmtId="179" formatCode="\ \ \ 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  <numFmt numFmtId="184" formatCode="@\ \ \ \ \ \ "/>
    <numFmt numFmtId="185" formatCode="#,##0\ \ \ "/>
    <numFmt numFmtId="186" formatCode="\ \ \ \ \ \ \ \ @"/>
    <numFmt numFmtId="187" formatCode="#,##0&quot;  &quot;;\-#,##0&quot;  &quot;;\ \-\-&quot;  &quot;;@&quot;  &quot;"/>
    <numFmt numFmtId="188" formatCode="#,##0.00\ \ \ \ \ "/>
    <numFmt numFmtId="189" formatCode="#,##0.0\ "/>
    <numFmt numFmtId="190" formatCode="#."/>
    <numFmt numFmtId="191" formatCode="#,##0\ "/>
    <numFmt numFmtId="192" formatCode="@\ \ "/>
    <numFmt numFmtId="193" formatCode="#,##0\ \ "/>
    <numFmt numFmtId="194" formatCode="#,##0\ \ \ \ \ \ \ "/>
    <numFmt numFmtId="195" formatCode="#,##0&quot; &quot;;\-#,##0&quot; &quot;;\-\-&quot; &quot;;@&quot; &quot;"/>
    <numFmt numFmtId="196" formatCode="#,##0\ \ \ \ \ \ \ \ \ \ \ \ \ \ \ "/>
    <numFmt numFmtId="197" formatCode="0.00\ \ \ \ \ \ \ \ "/>
    <numFmt numFmtId="198" formatCode="###,##0\ \ \ \ \ \ \ "/>
    <numFmt numFmtId="199" formatCode="&quot;** &quot;#,##0;&quot;** &quot;\-#,##0;&quot;**&quot;0;@"/>
    <numFmt numFmtId="200" formatCode="@\ \ \ \ \ \ \ "/>
    <numFmt numFmtId="201" formatCode="0.0\ \ \ \ \ \ \ "/>
    <numFmt numFmtId="202" formatCode="@\ \ \ \ \ \ \ \ "/>
    <numFmt numFmtId="203" formatCode="\ \ \ \ \ \ \ \ \ \ \ \ \ \ \ \ \ \ \ \ @"/>
    <numFmt numFmtId="204" formatCode="0.000"/>
    <numFmt numFmtId="205" formatCode="@\ \ \ \ \ \ \ \ \ "/>
    <numFmt numFmtId="206" formatCode="@\ "/>
    <numFmt numFmtId="207" formatCode="#,##0.0\ \ \ \ \ "/>
    <numFmt numFmtId="208" formatCode="#,##0.0\ \ \ \ \ \ \ \ \ \ "/>
    <numFmt numFmtId="209" formatCode="\ \ \ \ \ \ \ \ \ \ \ \ \ \ \ \ \ \ \ @"/>
    <numFmt numFmtId="210" formatCode="#,##0.0\ \ \ \ \ \ \ \ \ \ \ \ "/>
    <numFmt numFmtId="211" formatCode="#,##0.0\ \ \ \ \ \ \ \ \ \ \ "/>
    <numFmt numFmtId="212" formatCode="\ \ \ \ \ \ \ \ \ \ \ \ \ \ \ \ \ \ \ \ \ @"/>
    <numFmt numFmtId="213" formatCode="\ \ \ \ @"/>
    <numFmt numFmtId="214" formatCode="0.0%"/>
    <numFmt numFmtId="215" formatCode="\ \ \ \ \ @\ \ \ \ "/>
    <numFmt numFmtId="216" formatCode="#,##0.00\ \ \ \ "/>
    <numFmt numFmtId="217" formatCode="#,##0.0\ \ \ \ \ \ "/>
    <numFmt numFmtId="218" formatCode="#,##0.00\ \ \ "/>
    <numFmt numFmtId="219" formatCode="#,##0.00\ "/>
    <numFmt numFmtId="220" formatCode="#,##0.0\ \ \ \ \ \ \ "/>
    <numFmt numFmtId="221" formatCode="#,##0.0\ \ \ \ "/>
    <numFmt numFmtId="222" formatCode="#,##0.0\ \ \ "/>
    <numFmt numFmtId="223" formatCode="0.00\ \ \ \ \ \ \ "/>
    <numFmt numFmtId="224" formatCode="0.00\ \ \ \ \ \ "/>
    <numFmt numFmtId="225" formatCode="\ \ \ \ \ \ \ \ \ \ \ \ \ @"/>
    <numFmt numFmtId="226" formatCode="#,##0\ \ \ \ \ \ \ \ "/>
    <numFmt numFmtId="227" formatCode="#,##0.0\ \ \ \ \ \ \ \ \ "/>
    <numFmt numFmtId="228" formatCode="0.0\ \ "/>
    <numFmt numFmtId="229" formatCode="#,##0\ \ \ \ \ \ \ \ \ "/>
    <numFmt numFmtId="230" formatCode="#,##0\ \ \ \ \ \ \ \ \ \ \ "/>
    <numFmt numFmtId="231" formatCode="#,##0\ \ \ \ \ \ \ \ \ \ \ \ "/>
    <numFmt numFmtId="232" formatCode="\ \ @\ \ \ \ "/>
    <numFmt numFmtId="233" formatCode="@\ \ \ \ \ \ \ \ \ \ \ \ "/>
    <numFmt numFmtId="234" formatCode="@\ \ \ \ \ \ \ \ \ \ \ "/>
    <numFmt numFmtId="235" formatCode="@\ \ \ \ \ \ \ \ \ \ "/>
    <numFmt numFmtId="236" formatCode="#,##0\ \ \ \ \ \ \ \ \ \ "/>
    <numFmt numFmtId="237" formatCode="\ \ \ \ 00"/>
    <numFmt numFmtId="238" formatCode="\ @\ \ \ \ \ "/>
    <numFmt numFmtId="239" formatCode="\ \ \ \ \ \ \ \ \ \ \ @"/>
    <numFmt numFmtId="240" formatCode="#,##0.0"/>
    <numFmt numFmtId="241" formatCode="#,##0.0\ \ "/>
    <numFmt numFmtId="242" formatCode="\ \ \ \ \ \ \ \ \ \ @"/>
    <numFmt numFmtId="243" formatCode="0.000000\ \ \ "/>
    <numFmt numFmtId="244" formatCode="0.000000\ \ \ \ "/>
    <numFmt numFmtId="245" formatCode="0.0000"/>
    <numFmt numFmtId="246" formatCode="0.00000\ \ \ "/>
    <numFmt numFmtId="247" formatCode="0.0000\ \ \ "/>
    <numFmt numFmtId="248" formatCode="0.0000\ \ \ \ "/>
    <numFmt numFmtId="249" formatCode="0.00\ \ \ \ "/>
    <numFmt numFmtId="250" formatCode="0\ \ \ \ "/>
    <numFmt numFmtId="251" formatCode="\ \ \ 0"/>
    <numFmt numFmtId="252" formatCode="@\ \ \ \ \ \ \ \ \ \ \ \ \ \ \ \ \ \ \ \ \ \ \ \ "/>
    <numFmt numFmtId="253" formatCode="@\ \ \ \ \ \ \ \ \ \ \ \ \ \ \ "/>
    <numFmt numFmtId="254" formatCode="General\ \ "/>
    <numFmt numFmtId="255" formatCode="0\ \ \ \ \ "/>
    <numFmt numFmtId="256" formatCode="0\ \ \ \ \ \ "/>
    <numFmt numFmtId="257" formatCode="0\ \ \ "/>
    <numFmt numFmtId="258" formatCode="\ \ \ \ \ \ \ \ \ \ \ \ \ \ \ \ \ \ \ \ \ \ @"/>
    <numFmt numFmtId="259" formatCode="\ @"/>
    <numFmt numFmtId="260" formatCode="\ \ \ \ \ \ \ \ \ \ \ \ \ \ \ \ \ \ \ \ \ \ \ @"/>
    <numFmt numFmtId="261" formatCode="#,##0.0\ \ \ \ \ \ \ \ "/>
    <numFmt numFmtId="262" formatCode="0.0\ \ \ \ \ \ \ \ \ \ \ \ \ \ \ \ "/>
    <numFmt numFmtId="263" formatCode="@\ \ \ \ \ \ \ \ \ \ \ \ \ \ \ \ "/>
    <numFmt numFmtId="264" formatCode="\ \ \ \ \ \ \ \ \ \ \ \ \ \ \ \ \ @"/>
    <numFmt numFmtId="265" formatCode="\ \ \ \ \ \ \ \ \ \ \ \ \ \ \ \ @"/>
    <numFmt numFmtId="266" formatCode="#,##0.00\ \ "/>
    <numFmt numFmtId="267" formatCode="0.00\ \ "/>
    <numFmt numFmtId="268" formatCode="0.00\ \ \ \ \ "/>
    <numFmt numFmtId="269" formatCode="#,##0.00\ \ \ \ \ \ \ \ \ \ \ \ \ \ \ \ "/>
    <numFmt numFmtId="270" formatCode="#,##0\ \ \ \ \ \ \ \ \ \ \ \ \ "/>
    <numFmt numFmtId="271" formatCode="0.0\ \ \ \ \ \ \ \ \ "/>
    <numFmt numFmtId="272" formatCode="#,##0.00\ \ \ \ \ \ \ \ "/>
    <numFmt numFmtId="273" formatCode="mmmm\ d\,\ yyyy"/>
    <numFmt numFmtId="274" formatCode="0.0\ "/>
    <numFmt numFmtId="275" formatCode="#,##0\ \ \ \ \ \ \ \ \ \ \ \ \ \ "/>
    <numFmt numFmtId="276" formatCode="@\ \ \ \ \ \ \ \ \ \ \ \ \ \ "/>
    <numFmt numFmtId="277" formatCode="&quot;+/-&quot;#,##0.0\ \ \ \ \ \ \ "/>
    <numFmt numFmtId="278" formatCode="&quot;+/-&quot;#,##0\ \ \ \ "/>
    <numFmt numFmtId="279" formatCode="&quot;+/-&quot;#,##0"/>
    <numFmt numFmtId="280" formatCode="&quot;+/-&quot;#,##0.0\ \ \ \ \ \ "/>
    <numFmt numFmtId="281" formatCode="&quot;+/-&quot;#,##0\ \ \ \ \ "/>
    <numFmt numFmtId="282" formatCode="00.000"/>
  </numFmts>
  <fonts count="10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name val="SWISS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0"/>
      <name val="MS Sans Serif"/>
      <family val="2"/>
    </font>
    <font>
      <sz val="12"/>
      <name val="Arial"/>
      <family val="2"/>
    </font>
    <font>
      <sz val="9"/>
      <name val="Times New Roman"/>
      <family val="1"/>
    </font>
    <font>
      <sz val="8"/>
      <color indexed="61"/>
      <name val="Arial"/>
      <family val="2"/>
    </font>
    <font>
      <b/>
      <sz val="8"/>
      <color indexed="38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etica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sz val="10"/>
      <color indexed="30"/>
      <name val="Arial"/>
      <family val="2"/>
    </font>
    <font>
      <sz val="10"/>
      <name val="Geneva"/>
      <family val="0"/>
    </font>
    <font>
      <b/>
      <sz val="16"/>
      <name val="Arial"/>
      <family val="2"/>
    </font>
    <font>
      <sz val="10"/>
      <color indexed="8"/>
      <name val="SansSerif"/>
      <family val="0"/>
    </font>
    <font>
      <sz val="10"/>
      <color indexed="57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2"/>
      <name val="Courier"/>
      <family val="3"/>
    </font>
    <font>
      <sz val="11"/>
      <name val="ＭＳ Ｐゴシック"/>
      <family val="3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, Albany AMT, Helvetica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b/>
      <sz val="10"/>
      <color theme="4"/>
      <name val="Arial"/>
      <family val="2"/>
    </font>
    <font>
      <sz val="10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hair"/>
      <right style="hair"/>
      <top style="hair"/>
      <bottom style="hair"/>
    </border>
  </borders>
  <cellStyleXfs count="4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178" fontId="0" fillId="0" borderId="1" applyBorder="0">
      <alignment/>
      <protection/>
    </xf>
    <xf numFmtId="178" fontId="0" fillId="0" borderId="1" applyBorder="0">
      <alignment/>
      <protection/>
    </xf>
    <xf numFmtId="170" fontId="0" fillId="0" borderId="1" applyBorder="0">
      <alignment/>
      <protection/>
    </xf>
    <xf numFmtId="178" fontId="0" fillId="0" borderId="1" applyBorder="0">
      <alignment/>
      <protection/>
    </xf>
    <xf numFmtId="178" fontId="0" fillId="0" borderId="1" applyBorder="0">
      <alignment/>
      <protection/>
    </xf>
    <xf numFmtId="182" fontId="0" fillId="0" borderId="1" applyBorder="0">
      <alignment/>
      <protection/>
    </xf>
    <xf numFmtId="187" fontId="0" fillId="0" borderId="1" applyBorder="0">
      <alignment/>
      <protection/>
    </xf>
    <xf numFmtId="178" fontId="0" fillId="0" borderId="1" applyBorder="0">
      <alignment/>
      <protection/>
    </xf>
    <xf numFmtId="178" fontId="0" fillId="0" borderId="1" applyBorder="0">
      <alignment/>
      <protection/>
    </xf>
    <xf numFmtId="170" fontId="0" fillId="0" borderId="1" applyBorder="0">
      <alignment/>
      <protection/>
    </xf>
    <xf numFmtId="188" fontId="0" fillId="0" borderId="1" applyBorder="0">
      <alignment/>
      <protection/>
    </xf>
    <xf numFmtId="178" fontId="0" fillId="0" borderId="1" applyBorder="0">
      <alignment/>
      <protection/>
    </xf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179" fontId="0" fillId="0" borderId="1" applyBorder="0">
      <alignment/>
      <protection/>
    </xf>
    <xf numFmtId="179" fontId="0" fillId="0" borderId="1" applyBorder="0">
      <alignment/>
      <protection/>
    </xf>
    <xf numFmtId="167" fontId="0" fillId="0" borderId="1" applyBorder="0">
      <alignment/>
      <protection/>
    </xf>
    <xf numFmtId="0" fontId="0" fillId="0" borderId="1" applyBorder="0">
      <alignment/>
      <protection/>
    </xf>
    <xf numFmtId="179" fontId="0" fillId="0" borderId="1" applyBorder="0">
      <alignment/>
      <protection/>
    </xf>
    <xf numFmtId="0" fontId="0" fillId="0" borderId="1" applyBorder="0">
      <alignment/>
      <protection/>
    </xf>
    <xf numFmtId="179" fontId="0" fillId="0" borderId="1" applyBorder="0">
      <alignment/>
      <protection/>
    </xf>
    <xf numFmtId="179" fontId="0" fillId="0" borderId="1" applyBorder="0">
      <alignment/>
      <protection/>
    </xf>
    <xf numFmtId="179" fontId="0" fillId="0" borderId="1" applyBorder="0">
      <alignment/>
      <protection/>
    </xf>
    <xf numFmtId="179" fontId="0" fillId="0" borderId="1" applyBorder="0">
      <alignment/>
      <protection/>
    </xf>
    <xf numFmtId="179" fontId="0" fillId="0" borderId="1" applyBorder="0">
      <alignment/>
      <protection/>
    </xf>
    <xf numFmtId="179" fontId="0" fillId="0" borderId="1" applyBorder="0">
      <alignment/>
      <protection/>
    </xf>
    <xf numFmtId="166" fontId="0" fillId="0" borderId="1" applyBorder="0">
      <alignment/>
      <protection/>
    </xf>
    <xf numFmtId="179" fontId="0" fillId="0" borderId="1" applyBorder="0">
      <alignment/>
      <protection/>
    </xf>
    <xf numFmtId="180" fontId="0" fillId="0" borderId="1">
      <alignment/>
      <protection/>
    </xf>
    <xf numFmtId="180" fontId="0" fillId="0" borderId="1">
      <alignment/>
      <protection/>
    </xf>
    <xf numFmtId="180" fontId="0" fillId="0" borderId="1">
      <alignment/>
      <protection/>
    </xf>
    <xf numFmtId="180" fontId="0" fillId="0" borderId="1">
      <alignment/>
      <protection/>
    </xf>
    <xf numFmtId="180" fontId="0" fillId="0" borderId="1">
      <alignment/>
      <protection/>
    </xf>
    <xf numFmtId="189" fontId="0" fillId="0" borderId="1">
      <alignment/>
      <protection/>
    </xf>
    <xf numFmtId="180" fontId="0" fillId="0" borderId="1">
      <alignment/>
      <protection/>
    </xf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181" fontId="0" fillId="0" borderId="1">
      <alignment/>
      <protection/>
    </xf>
    <xf numFmtId="181" fontId="0" fillId="0" borderId="1">
      <alignment/>
      <protection/>
    </xf>
    <xf numFmtId="181" fontId="0" fillId="0" borderId="1">
      <alignment/>
      <protection/>
    </xf>
    <xf numFmtId="181" fontId="0" fillId="0" borderId="1">
      <alignment/>
      <protection/>
    </xf>
    <xf numFmtId="181" fontId="0" fillId="0" borderId="1">
      <alignment/>
      <protection/>
    </xf>
    <xf numFmtId="181" fontId="0" fillId="0" borderId="1">
      <alignment/>
      <protection/>
    </xf>
    <xf numFmtId="181" fontId="0" fillId="0" borderId="1">
      <alignment/>
      <protection/>
    </xf>
    <xf numFmtId="182" fontId="0" fillId="0" borderId="1">
      <alignment/>
      <protection/>
    </xf>
    <xf numFmtId="182" fontId="0" fillId="0" borderId="1">
      <alignment/>
      <protection/>
    </xf>
    <xf numFmtId="182" fontId="0" fillId="0" borderId="1">
      <alignment/>
      <protection/>
    </xf>
    <xf numFmtId="182" fontId="0" fillId="0" borderId="1">
      <alignment/>
      <protection/>
    </xf>
    <xf numFmtId="182" fontId="0" fillId="0" borderId="1">
      <alignment/>
      <protection/>
    </xf>
    <xf numFmtId="182" fontId="0" fillId="0" borderId="1">
      <alignment/>
      <protection/>
    </xf>
    <xf numFmtId="182" fontId="0" fillId="0" borderId="1">
      <alignment/>
      <protection/>
    </xf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183" fontId="0" fillId="0" borderId="1">
      <alignment/>
      <protection/>
    </xf>
    <xf numFmtId="183" fontId="0" fillId="0" borderId="1">
      <alignment/>
      <protection/>
    </xf>
    <xf numFmtId="183" fontId="0" fillId="0" borderId="1">
      <alignment/>
      <protection/>
    </xf>
    <xf numFmtId="183" fontId="0" fillId="0" borderId="1">
      <alignment/>
      <protection/>
    </xf>
    <xf numFmtId="183" fontId="0" fillId="0" borderId="1">
      <alignment/>
      <protection/>
    </xf>
    <xf numFmtId="183" fontId="0" fillId="0" borderId="1">
      <alignment/>
      <protection/>
    </xf>
    <xf numFmtId="183" fontId="0" fillId="0" borderId="1">
      <alignment/>
      <protection/>
    </xf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0" applyNumberFormat="0" applyBorder="0" applyAlignment="0" applyProtection="0"/>
    <xf numFmtId="0" fontId="45" fillId="28" borderId="0" applyNumberFormat="0" applyBorder="0" applyAlignment="0" applyProtection="0"/>
    <xf numFmtId="0" fontId="80" fillId="29" borderId="2" applyNumberFormat="0" applyAlignment="0" applyProtection="0"/>
    <xf numFmtId="0" fontId="8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90" fontId="9" fillId="0" borderId="0">
      <alignment/>
      <protection locked="0"/>
    </xf>
    <xf numFmtId="190" fontId="9" fillId="0" borderId="0">
      <alignment/>
      <protection locked="0"/>
    </xf>
    <xf numFmtId="3" fontId="0" fillId="0" borderId="0" applyFont="0" applyFill="0" applyBorder="0" applyAlignment="0" applyProtection="0"/>
    <xf numFmtId="190" fontId="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90" fontId="9" fillId="0" borderId="0">
      <alignment/>
      <protection locked="0"/>
    </xf>
    <xf numFmtId="190" fontId="9" fillId="0" borderId="0">
      <alignment/>
      <protection locked="0"/>
    </xf>
    <xf numFmtId="5" fontId="0" fillId="0" borderId="0" applyFont="0" applyFill="0" applyBorder="0" applyAlignment="0" applyProtection="0"/>
    <xf numFmtId="190" fontId="9" fillId="0" borderId="0">
      <alignment/>
      <protection locked="0"/>
    </xf>
    <xf numFmtId="14" fontId="0" fillId="0" borderId="0" applyFont="0" applyFill="0" applyBorder="0" applyAlignment="0" applyProtection="0"/>
    <xf numFmtId="190" fontId="9" fillId="0" borderId="0">
      <alignment/>
      <protection locked="0"/>
    </xf>
    <xf numFmtId="190" fontId="9" fillId="0" borderId="0">
      <alignment/>
      <protection locked="0"/>
    </xf>
    <xf numFmtId="14" fontId="0" fillId="0" borderId="0" applyFont="0" applyFill="0" applyBorder="0" applyAlignment="0" applyProtection="0"/>
    <xf numFmtId="190" fontId="9" fillId="0" borderId="0">
      <alignment/>
      <protection locked="0"/>
    </xf>
    <xf numFmtId="0" fontId="82" fillId="0" borderId="0" applyNumberFormat="0" applyFill="0" applyBorder="0" applyAlignment="0" applyProtection="0"/>
    <xf numFmtId="2" fontId="0" fillId="0" borderId="0" applyFont="0" applyFill="0" applyBorder="0" applyAlignment="0" applyProtection="0"/>
    <xf numFmtId="190" fontId="9" fillId="0" borderId="0">
      <alignment/>
      <protection locked="0"/>
    </xf>
    <xf numFmtId="190" fontId="9" fillId="0" borderId="0">
      <alignment/>
      <protection locked="0"/>
    </xf>
    <xf numFmtId="2" fontId="0" fillId="0" borderId="0" applyFont="0" applyFill="0" applyBorder="0" applyAlignment="0" applyProtection="0"/>
    <xf numFmtId="190" fontId="9" fillId="0" borderId="0">
      <alignment/>
      <protection locked="0"/>
    </xf>
    <xf numFmtId="0" fontId="83" fillId="0" borderId="0" applyNumberFormat="0" applyFill="0" applyBorder="0" applyAlignment="0" applyProtection="0"/>
    <xf numFmtId="167" fontId="5" fillId="0" borderId="0">
      <alignment/>
      <protection/>
    </xf>
    <xf numFmtId="177" fontId="5" fillId="0" borderId="0">
      <alignment/>
      <protection/>
    </xf>
    <xf numFmtId="179" fontId="5" fillId="0" borderId="0">
      <alignment/>
      <protection/>
    </xf>
    <xf numFmtId="191" fontId="5" fillId="0" borderId="0">
      <alignment/>
      <protection/>
    </xf>
    <xf numFmtId="192" fontId="5" fillId="0" borderId="0">
      <alignment/>
      <protection/>
    </xf>
    <xf numFmtId="193" fontId="5" fillId="0" borderId="0">
      <alignment/>
      <protection/>
    </xf>
    <xf numFmtId="179" fontId="5" fillId="0" borderId="0">
      <alignment/>
      <protection/>
    </xf>
    <xf numFmtId="168" fontId="5" fillId="0" borderId="0">
      <alignment/>
      <protection/>
    </xf>
    <xf numFmtId="194" fontId="5" fillId="0" borderId="0">
      <alignment/>
      <protection/>
    </xf>
    <xf numFmtId="195" fontId="5" fillId="0" borderId="0">
      <alignment/>
      <protection/>
    </xf>
    <xf numFmtId="178" fontId="5" fillId="0" borderId="0">
      <alignment/>
      <protection/>
    </xf>
    <xf numFmtId="167" fontId="5" fillId="0" borderId="0">
      <alignment/>
      <protection/>
    </xf>
    <xf numFmtId="176" fontId="5" fillId="0" borderId="0">
      <alignment/>
      <protection/>
    </xf>
    <xf numFmtId="196" fontId="5" fillId="0" borderId="0">
      <alignment/>
      <protection/>
    </xf>
    <xf numFmtId="0" fontId="5" fillId="0" borderId="0">
      <alignment/>
      <protection/>
    </xf>
    <xf numFmtId="193" fontId="5" fillId="0" borderId="0">
      <alignment/>
      <protection/>
    </xf>
    <xf numFmtId="167" fontId="5" fillId="0" borderId="0">
      <alignment/>
      <protection/>
    </xf>
    <xf numFmtId="185" fontId="5" fillId="0" borderId="0">
      <alignment/>
      <protection/>
    </xf>
    <xf numFmtId="177" fontId="5" fillId="0" borderId="0">
      <alignment/>
      <protection/>
    </xf>
    <xf numFmtId="179" fontId="5" fillId="0" borderId="0">
      <alignment/>
      <protection/>
    </xf>
    <xf numFmtId="197" fontId="5" fillId="0" borderId="0">
      <alignment/>
      <protection/>
    </xf>
    <xf numFmtId="191" fontId="5" fillId="0" borderId="0">
      <alignment/>
      <protection/>
    </xf>
    <xf numFmtId="192" fontId="5" fillId="0" borderId="0">
      <alignment/>
      <protection/>
    </xf>
    <xf numFmtId="0" fontId="84" fillId="31" borderId="0" applyNumberFormat="0" applyBorder="0" applyAlignment="0" applyProtection="0"/>
    <xf numFmtId="0" fontId="1" fillId="0" borderId="0">
      <alignment horizontal="center" wrapText="1"/>
      <protection/>
    </xf>
    <xf numFmtId="0" fontId="85" fillId="0" borderId="4" applyNumberFormat="0" applyFill="0" applyAlignment="0" applyProtection="0"/>
    <xf numFmtId="190" fontId="9" fillId="0" borderId="0">
      <alignment/>
      <protection locked="0"/>
    </xf>
    <xf numFmtId="190" fontId="9" fillId="0" borderId="0">
      <alignment/>
      <protection locked="0"/>
    </xf>
    <xf numFmtId="190" fontId="9" fillId="0" borderId="0">
      <alignment/>
      <protection locked="0"/>
    </xf>
    <xf numFmtId="190" fontId="9" fillId="0" borderId="0">
      <alignment/>
      <protection locked="0"/>
    </xf>
    <xf numFmtId="190" fontId="9" fillId="0" borderId="0">
      <alignment/>
      <protection locked="0"/>
    </xf>
    <xf numFmtId="190" fontId="9" fillId="0" borderId="0">
      <alignment/>
      <protection locked="0"/>
    </xf>
    <xf numFmtId="0" fontId="86" fillId="0" borderId="5" applyNumberFormat="0" applyFill="0" applyAlignment="0" applyProtection="0"/>
    <xf numFmtId="190" fontId="10" fillId="0" borderId="0">
      <alignment/>
      <protection locked="0"/>
    </xf>
    <xf numFmtId="190" fontId="10" fillId="0" borderId="0">
      <alignment/>
      <protection locked="0"/>
    </xf>
    <xf numFmtId="190" fontId="10" fillId="0" borderId="0">
      <alignment/>
      <protection locked="0"/>
    </xf>
    <xf numFmtId="190" fontId="10" fillId="0" borderId="0">
      <alignment/>
      <protection locked="0"/>
    </xf>
    <xf numFmtId="190" fontId="10" fillId="0" borderId="0">
      <alignment/>
      <protection locked="0"/>
    </xf>
    <xf numFmtId="190" fontId="10" fillId="0" borderId="0">
      <alignment/>
      <protection locked="0"/>
    </xf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9" fillId="32" borderId="2" applyNumberFormat="0" applyAlignment="0" applyProtection="0"/>
    <xf numFmtId="0" fontId="90" fillId="0" borderId="7" applyNumberFormat="0" applyFill="0" applyAlignment="0" applyProtection="0"/>
    <xf numFmtId="0" fontId="91" fillId="33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6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37" fontId="46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37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37" fontId="46" fillId="0" borderId="0">
      <alignment/>
      <protection/>
    </xf>
    <xf numFmtId="0" fontId="14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top"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4" borderId="8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0" fontId="7" fillId="35" borderId="9" applyNumberFormat="0" applyFont="0" applyAlignment="0" applyProtection="0"/>
    <xf numFmtId="198" fontId="18" fillId="0" borderId="10" applyBorder="0">
      <alignment horizontal="right"/>
      <protection/>
    </xf>
    <xf numFmtId="0" fontId="92" fillId="29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9" fillId="2" borderId="0">
      <alignment horizontal="left" indent="7"/>
      <protection/>
    </xf>
    <xf numFmtId="0" fontId="20" fillId="2" borderId="0">
      <alignment horizontal="left" indent="6"/>
      <protection/>
    </xf>
    <xf numFmtId="0" fontId="21" fillId="36" borderId="12" applyNumberFormat="0" applyBorder="0" applyAlignment="0">
      <protection/>
    </xf>
    <xf numFmtId="0" fontId="22" fillId="37" borderId="0">
      <alignment/>
      <protection/>
    </xf>
    <xf numFmtId="0" fontId="1" fillId="0" borderId="0" applyFill="0">
      <alignment/>
      <protection/>
    </xf>
    <xf numFmtId="0" fontId="0" fillId="38" borderId="0" applyNumberFormat="0" applyFont="0" applyBorder="0" applyAlignment="0">
      <protection/>
    </xf>
    <xf numFmtId="0" fontId="22" fillId="0" borderId="0" applyFill="0">
      <alignment horizontal="left" indent="2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"/>
    </xf>
    <xf numFmtId="0" fontId="24" fillId="0" borderId="0" applyNumberFormat="0" applyFill="0" applyBorder="0" applyProtection="0">
      <alignment horizontal="center"/>
    </xf>
    <xf numFmtId="199" fontId="0" fillId="0" borderId="0" applyFont="0" applyFill="0" applyBorder="0" applyProtection="0">
      <alignment horizontal="left"/>
    </xf>
    <xf numFmtId="282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6" fillId="0" borderId="13">
      <alignment horizontal="center"/>
      <protection/>
    </xf>
    <xf numFmtId="0" fontId="27" fillId="0" borderId="10" applyBorder="0" applyAlignment="0">
      <protection/>
    </xf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wrapText="1"/>
      <protection/>
    </xf>
    <xf numFmtId="0" fontId="93" fillId="0" borderId="14" applyNumberFormat="0" applyFill="0" applyAlignment="0" applyProtection="0"/>
    <xf numFmtId="190" fontId="9" fillId="0" borderId="15">
      <alignment/>
      <protection locked="0"/>
    </xf>
    <xf numFmtId="190" fontId="9" fillId="0" borderId="15">
      <alignment/>
      <protection locked="0"/>
    </xf>
    <xf numFmtId="190" fontId="9" fillId="0" borderId="15">
      <alignment/>
      <protection locked="0"/>
    </xf>
    <xf numFmtId="190" fontId="9" fillId="0" borderId="15">
      <alignment/>
      <protection locked="0"/>
    </xf>
    <xf numFmtId="190" fontId="9" fillId="0" borderId="15">
      <alignment/>
      <protection locked="0"/>
    </xf>
    <xf numFmtId="190" fontId="9" fillId="0" borderId="15">
      <alignment/>
      <protection locked="0"/>
    </xf>
    <xf numFmtId="0" fontId="94" fillId="0" borderId="0" applyNumberFormat="0" applyFill="0" applyBorder="0" applyAlignment="0" applyProtection="0"/>
    <xf numFmtId="0" fontId="47" fillId="0" borderId="0">
      <alignment/>
      <protection/>
    </xf>
  </cellStyleXfs>
  <cellXfs count="1855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9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0" xfId="0" applyNumberFormat="1" applyBorder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5" fontId="4" fillId="0" borderId="0" xfId="98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98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8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49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165" fontId="1" fillId="0" borderId="17" xfId="98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9" xfId="0" applyFont="1" applyBorder="1" applyAlignment="1">
      <alignment horizontal="centerContinuous" vertical="center"/>
    </xf>
    <xf numFmtId="0" fontId="0" fillId="0" borderId="20" xfId="0" applyBorder="1" applyAlignment="1">
      <alignment/>
    </xf>
    <xf numFmtId="169" fontId="0" fillId="0" borderId="21" xfId="0" applyNumberFormat="1" applyBorder="1" applyAlignment="1">
      <alignment/>
    </xf>
    <xf numFmtId="176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165" fontId="1" fillId="0" borderId="16" xfId="98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385">
      <alignment wrapText="1"/>
      <protection/>
    </xf>
    <xf numFmtId="172" fontId="0" fillId="0" borderId="20" xfId="0" applyNumberFormat="1" applyBorder="1" applyAlignment="1">
      <alignment horizontal="right"/>
    </xf>
    <xf numFmtId="185" fontId="0" fillId="0" borderId="1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86" fontId="0" fillId="0" borderId="0" xfId="0" applyNumberFormat="1" applyAlignment="1">
      <alignment/>
    </xf>
    <xf numFmtId="165" fontId="0" fillId="0" borderId="0" xfId="98" applyNumberFormat="1" applyAlignment="1">
      <alignment horizontal="centerContinuous"/>
    </xf>
    <xf numFmtId="165" fontId="0" fillId="0" borderId="0" xfId="98" applyNumberFormat="1" applyAlignment="1">
      <alignment/>
    </xf>
    <xf numFmtId="165" fontId="0" fillId="0" borderId="0" xfId="98" applyNumberFormat="1" applyAlignment="1">
      <alignment/>
    </xf>
    <xf numFmtId="165" fontId="0" fillId="0" borderId="1" xfId="98" applyNumberFormat="1" applyBorder="1" applyAlignment="1">
      <alignment/>
    </xf>
    <xf numFmtId="168" fontId="0" fillId="0" borderId="1" xfId="98" applyNumberFormat="1" applyBorder="1" applyAlignment="1">
      <alignment/>
    </xf>
    <xf numFmtId="176" fontId="0" fillId="0" borderId="0" xfId="98" applyNumberFormat="1" applyAlignment="1">
      <alignment/>
    </xf>
    <xf numFmtId="165" fontId="0" fillId="0" borderId="16" xfId="98" applyNumberFormat="1" applyBorder="1" applyAlignment="1">
      <alignment/>
    </xf>
    <xf numFmtId="49" fontId="5" fillId="0" borderId="0" xfId="158" applyNumberFormat="1" applyFont="1">
      <alignment/>
      <protection/>
    </xf>
    <xf numFmtId="184" fontId="0" fillId="0" borderId="20" xfId="0" applyNumberFormat="1" applyBorder="1" applyAlignment="1" quotePrefix="1">
      <alignment horizontal="right"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4" fillId="0" borderId="0" xfId="385" applyFont="1">
      <alignment wrapText="1"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97" fontId="0" fillId="0" borderId="0" xfId="0" applyNumberFormat="1" applyAlignment="1">
      <alignment horizontal="right"/>
    </xf>
    <xf numFmtId="200" fontId="0" fillId="0" borderId="1" xfId="0" applyNumberFormat="1" applyBorder="1" applyAlignment="1">
      <alignment horizontal="right"/>
    </xf>
    <xf numFmtId="200" fontId="0" fillId="0" borderId="22" xfId="0" applyNumberFormat="1" applyBorder="1" applyAlignment="1" quotePrefix="1">
      <alignment horizontal="right"/>
    </xf>
    <xf numFmtId="201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200" fontId="0" fillId="0" borderId="22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02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184" fontId="0" fillId="0" borderId="1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7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49" fontId="0" fillId="0" borderId="0" xfId="0" applyNumberFormat="1" applyAlignment="1">
      <alignment horizontal="right"/>
    </xf>
    <xf numFmtId="49" fontId="29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5" fillId="0" borderId="0" xfId="158" applyFont="1">
      <alignment/>
      <protection/>
    </xf>
    <xf numFmtId="3" fontId="0" fillId="0" borderId="21" xfId="0" applyNumberFormat="1" applyBorder="1" applyAlignment="1">
      <alignment/>
    </xf>
    <xf numFmtId="3" fontId="0" fillId="0" borderId="24" xfId="0" applyNumberFormat="1" applyFont="1" applyBorder="1" applyAlignment="1" applyProtection="1" quotePrefix="1">
      <alignment horizontal="right"/>
      <protection locked="0"/>
    </xf>
    <xf numFmtId="49" fontId="0" fillId="0" borderId="16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68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176" fontId="0" fillId="0" borderId="20" xfId="0" applyNumberForma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174" fontId="0" fillId="0" borderId="0" xfId="0" applyNumberFormat="1" applyFill="1" applyBorder="1" applyAlignment="1">
      <alignment horizontal="right"/>
    </xf>
    <xf numFmtId="200" fontId="0" fillId="0" borderId="1" xfId="0" applyNumberFormat="1" applyFill="1" applyBorder="1" applyAlignment="1">
      <alignment horizontal="right"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0" fontId="1" fillId="0" borderId="18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95" fillId="0" borderId="0" xfId="0" applyFont="1" applyAlignment="1">
      <alignment/>
    </xf>
    <xf numFmtId="203" fontId="0" fillId="0" borderId="0" xfId="0" applyNumberFormat="1" applyAlignment="1">
      <alignment horizontal="left"/>
    </xf>
    <xf numFmtId="203" fontId="0" fillId="0" borderId="0" xfId="0" applyNumberFormat="1" applyFont="1" applyAlignment="1">
      <alignment horizontal="left"/>
    </xf>
    <xf numFmtId="0" fontId="96" fillId="0" borderId="0" xfId="0" applyFont="1" applyAlignment="1">
      <alignment horizontal="centerContinuous"/>
    </xf>
    <xf numFmtId="49" fontId="5" fillId="0" borderId="0" xfId="0" applyNumberFormat="1" applyFont="1" applyAlignment="1" quotePrefix="1">
      <alignment/>
    </xf>
    <xf numFmtId="204" fontId="0" fillId="0" borderId="10" xfId="0" applyNumberFormat="1" applyBorder="1" applyAlignment="1">
      <alignment horizontal="center"/>
    </xf>
    <xf numFmtId="177" fontId="0" fillId="0" borderId="16" xfId="0" applyNumberFormat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194" fontId="0" fillId="0" borderId="16" xfId="0" applyNumberFormat="1" applyBorder="1" applyAlignment="1">
      <alignment/>
    </xf>
    <xf numFmtId="168" fontId="0" fillId="0" borderId="26" xfId="0" applyNumberFormat="1" applyBorder="1" applyAlignment="1">
      <alignment/>
    </xf>
    <xf numFmtId="204" fontId="0" fillId="0" borderId="0" xfId="0" applyNumberFormat="1" applyFill="1" applyAlignment="1">
      <alignment horizontal="center"/>
    </xf>
    <xf numFmtId="177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94" fontId="0" fillId="0" borderId="1" xfId="0" applyNumberFormat="1" applyBorder="1" applyAlignment="1">
      <alignment/>
    </xf>
    <xf numFmtId="170" fontId="0" fillId="0" borderId="1" xfId="0" applyNumberFormat="1" applyBorder="1" applyAlignment="1">
      <alignment horizontal="left"/>
    </xf>
    <xf numFmtId="184" fontId="0" fillId="0" borderId="1" xfId="0" applyNumberFormat="1" applyBorder="1" applyAlignment="1" quotePrefix="1">
      <alignment horizontal="right"/>
    </xf>
    <xf numFmtId="200" fontId="0" fillId="0" borderId="1" xfId="0" applyNumberFormat="1" applyFont="1" applyBorder="1" applyAlignment="1" quotePrefix="1">
      <alignment horizontal="right"/>
    </xf>
    <xf numFmtId="204" fontId="0" fillId="0" borderId="0" xfId="0" applyNumberFormat="1" applyAlignment="1">
      <alignment horizontal="center"/>
    </xf>
    <xf numFmtId="170" fontId="0" fillId="0" borderId="1" xfId="0" applyNumberFormat="1" applyFont="1" applyBorder="1" applyAlignment="1">
      <alignment horizontal="left"/>
    </xf>
    <xf numFmtId="205" fontId="0" fillId="0" borderId="0" xfId="0" applyNumberForma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68" fontId="0" fillId="0" borderId="1" xfId="0" applyNumberFormat="1" applyFont="1" applyBorder="1" applyAlignment="1">
      <alignment/>
    </xf>
    <xf numFmtId="177" fontId="0" fillId="0" borderId="1" xfId="0" applyNumberFormat="1" applyBorder="1" applyAlignment="1">
      <alignment/>
    </xf>
    <xf numFmtId="200" fontId="0" fillId="0" borderId="1" xfId="0" applyNumberFormat="1" applyBorder="1" applyAlignment="1">
      <alignment horizontal="left"/>
    </xf>
    <xf numFmtId="49" fontId="0" fillId="0" borderId="0" xfId="0" applyNumberFormat="1" applyBorder="1" applyAlignment="1" quotePrefix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7" xfId="0" applyFont="1" applyBorder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158">
      <alignment/>
      <protection/>
    </xf>
    <xf numFmtId="49" fontId="5" fillId="0" borderId="0" xfId="158" applyNumberFormat="1">
      <alignment/>
      <protection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6" xfId="0" applyBorder="1" applyAlignment="1">
      <alignment horizontal="right"/>
    </xf>
    <xf numFmtId="206" fontId="0" fillId="0" borderId="13" xfId="0" applyNumberFormat="1" applyBorder="1" applyAlignment="1">
      <alignment horizontal="right"/>
    </xf>
    <xf numFmtId="206" fontId="0" fillId="0" borderId="22" xfId="0" applyNumberFormat="1" applyBorder="1" applyAlignment="1">
      <alignment horizontal="right"/>
    </xf>
    <xf numFmtId="192" fontId="0" fillId="0" borderId="1" xfId="0" applyNumberFormat="1" applyBorder="1" applyAlignment="1">
      <alignment horizontal="right"/>
    </xf>
    <xf numFmtId="191" fontId="0" fillId="0" borderId="22" xfId="0" applyNumberFormat="1" applyBorder="1" applyAlignment="1">
      <alignment horizontal="right"/>
    </xf>
    <xf numFmtId="193" fontId="0" fillId="0" borderId="22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" xfId="0" applyNumberFormat="1" applyBorder="1" applyAlignment="1">
      <alignment horizontal="right"/>
    </xf>
    <xf numFmtId="206" fontId="0" fillId="0" borderId="27" xfId="0" applyNumberFormat="1" applyBorder="1" applyAlignment="1">
      <alignment horizontal="right"/>
    </xf>
    <xf numFmtId="191" fontId="0" fillId="0" borderId="26" xfId="0" applyNumberFormat="1" applyBorder="1" applyAlignment="1">
      <alignment horizontal="right"/>
    </xf>
    <xf numFmtId="193" fontId="0" fillId="0" borderId="26" xfId="0" applyNumberFormat="1" applyBorder="1" applyAlignment="1">
      <alignment horizontal="right"/>
    </xf>
    <xf numFmtId="49" fontId="0" fillId="0" borderId="1" xfId="0" applyNumberFormat="1" applyBorder="1" applyAlignment="1" quotePrefix="1">
      <alignment horizontal="center"/>
    </xf>
    <xf numFmtId="49" fontId="0" fillId="0" borderId="1" xfId="0" applyNumberFormat="1" applyBorder="1" applyAlignment="1">
      <alignment horizontal="center"/>
    </xf>
    <xf numFmtId="192" fontId="0" fillId="0" borderId="13" xfId="0" applyNumberFormat="1" applyBorder="1" applyAlignment="1">
      <alignment horizontal="right"/>
    </xf>
    <xf numFmtId="192" fontId="0" fillId="0" borderId="22" xfId="0" applyNumberFormat="1" applyBorder="1" applyAlignment="1">
      <alignment horizontal="right"/>
    </xf>
    <xf numFmtId="178" fontId="0" fillId="0" borderId="1" xfId="16" applyFont="1" applyBorder="1">
      <alignment/>
      <protection/>
    </xf>
    <xf numFmtId="178" fontId="0" fillId="0" borderId="1" xfId="16" applyBorder="1">
      <alignment/>
      <protection/>
    </xf>
    <xf numFmtId="191" fontId="30" fillId="0" borderId="13" xfId="311" applyNumberFormat="1" applyFont="1" applyBorder="1" applyAlignment="1" applyProtection="1">
      <alignment horizontal="right"/>
      <protection/>
    </xf>
    <xf numFmtId="191" fontId="30" fillId="0" borderId="13" xfId="311" applyNumberFormat="1" applyFont="1" applyBorder="1" applyProtection="1">
      <alignment/>
      <protection/>
    </xf>
    <xf numFmtId="170" fontId="0" fillId="0" borderId="1" xfId="0" applyNumberFormat="1" applyBorder="1" applyAlignment="1">
      <alignment horizontal="right"/>
    </xf>
    <xf numFmtId="191" fontId="30" fillId="0" borderId="27" xfId="311" applyNumberFormat="1" applyFont="1" applyBorder="1" applyProtection="1">
      <alignment/>
      <protection/>
    </xf>
    <xf numFmtId="191" fontId="0" fillId="0" borderId="27" xfId="0" applyNumberFormat="1" applyBorder="1" applyAlignment="1">
      <alignment horizontal="right"/>
    </xf>
    <xf numFmtId="193" fontId="0" fillId="0" borderId="16" xfId="0" applyNumberFormat="1" applyBorder="1" applyAlignment="1">
      <alignment horizontal="right"/>
    </xf>
    <xf numFmtId="179" fontId="0" fillId="0" borderId="1" xfId="34" applyBorder="1">
      <alignment/>
      <protection/>
    </xf>
    <xf numFmtId="0" fontId="0" fillId="0" borderId="22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290">
      <alignment/>
      <protection/>
    </xf>
    <xf numFmtId="49" fontId="0" fillId="0" borderId="0" xfId="290" applyNumberFormat="1" applyAlignment="1">
      <alignment horizontal="right"/>
      <protection/>
    </xf>
    <xf numFmtId="0" fontId="0" fillId="0" borderId="0" xfId="290" applyFill="1">
      <alignment/>
      <protection/>
    </xf>
    <xf numFmtId="49" fontId="0" fillId="0" borderId="0" xfId="290" applyNumberFormat="1" applyFill="1" applyAlignment="1">
      <alignment horizontal="right"/>
      <protection/>
    </xf>
    <xf numFmtId="49" fontId="5" fillId="0" borderId="0" xfId="290" applyNumberFormat="1" applyFont="1" applyFill="1">
      <alignment/>
      <protection/>
    </xf>
    <xf numFmtId="49" fontId="5" fillId="0" borderId="0" xfId="290" applyNumberFormat="1" applyFont="1">
      <alignment/>
      <protection/>
    </xf>
    <xf numFmtId="49" fontId="5" fillId="0" borderId="0" xfId="290" applyNumberFormat="1" applyFont="1" applyFill="1" quotePrefix="1">
      <alignment/>
      <protection/>
    </xf>
    <xf numFmtId="49" fontId="5" fillId="0" borderId="0" xfId="290" applyNumberFormat="1" applyFont="1" applyAlignment="1">
      <alignment/>
      <protection/>
    </xf>
    <xf numFmtId="167" fontId="5" fillId="0" borderId="0" xfId="290" applyNumberFormat="1" applyFont="1" applyFill="1" applyAlignment="1">
      <alignment horizontal="left"/>
      <protection/>
    </xf>
    <xf numFmtId="177" fontId="0" fillId="0" borderId="10" xfId="290" applyNumberFormat="1" applyBorder="1">
      <alignment/>
      <protection/>
    </xf>
    <xf numFmtId="3" fontId="0" fillId="0" borderId="16" xfId="290" applyNumberFormat="1" applyBorder="1" applyAlignment="1">
      <alignment horizontal="center"/>
      <protection/>
    </xf>
    <xf numFmtId="177" fontId="0" fillId="0" borderId="16" xfId="290" applyNumberFormat="1" applyBorder="1">
      <alignment/>
      <protection/>
    </xf>
    <xf numFmtId="177" fontId="0" fillId="0" borderId="29" xfId="290" applyNumberFormat="1" applyBorder="1">
      <alignment/>
      <protection/>
    </xf>
    <xf numFmtId="176" fontId="0" fillId="0" borderId="24" xfId="290" applyNumberFormat="1" applyBorder="1">
      <alignment/>
      <protection/>
    </xf>
    <xf numFmtId="49" fontId="0" fillId="0" borderId="16" xfId="290" applyNumberFormat="1" applyBorder="1" applyAlignment="1">
      <alignment horizontal="right"/>
      <protection/>
    </xf>
    <xf numFmtId="49" fontId="0" fillId="0" borderId="10" xfId="290" applyNumberFormat="1" applyBorder="1" applyAlignment="1">
      <alignment horizontal="right"/>
      <protection/>
    </xf>
    <xf numFmtId="177" fontId="0" fillId="0" borderId="0" xfId="290" applyNumberFormat="1">
      <alignment/>
      <protection/>
    </xf>
    <xf numFmtId="3" fontId="0" fillId="0" borderId="1" xfId="290" applyNumberFormat="1" applyBorder="1" applyAlignment="1">
      <alignment horizontal="center"/>
      <protection/>
    </xf>
    <xf numFmtId="177" fontId="0" fillId="0" borderId="1" xfId="290" applyNumberFormat="1" applyBorder="1">
      <alignment/>
      <protection/>
    </xf>
    <xf numFmtId="177" fontId="0" fillId="0" borderId="30" xfId="290" applyNumberFormat="1" applyBorder="1">
      <alignment/>
      <protection/>
    </xf>
    <xf numFmtId="176" fontId="0" fillId="0" borderId="31" xfId="290" applyNumberFormat="1" applyBorder="1">
      <alignment/>
      <protection/>
    </xf>
    <xf numFmtId="49" fontId="0" fillId="0" borderId="1" xfId="290" applyNumberFormat="1" applyBorder="1" applyAlignment="1">
      <alignment horizontal="left"/>
      <protection/>
    </xf>
    <xf numFmtId="49" fontId="0" fillId="0" borderId="0" xfId="290" applyNumberFormat="1" applyFont="1" applyBorder="1" applyAlignment="1">
      <alignment horizontal="left"/>
      <protection/>
    </xf>
    <xf numFmtId="49" fontId="0" fillId="0" borderId="0" xfId="290" applyNumberFormat="1" applyBorder="1" applyAlignment="1">
      <alignment horizontal="left"/>
      <protection/>
    </xf>
    <xf numFmtId="49" fontId="0" fillId="0" borderId="0" xfId="290" applyNumberFormat="1" applyFont="1" applyBorder="1" applyAlignment="1" quotePrefix="1">
      <alignment horizontal="left"/>
      <protection/>
    </xf>
    <xf numFmtId="49" fontId="0" fillId="0" borderId="0" xfId="290" applyNumberFormat="1" applyBorder="1" applyAlignment="1" quotePrefix="1">
      <alignment horizontal="left"/>
      <protection/>
    </xf>
    <xf numFmtId="176" fontId="0" fillId="0" borderId="20" xfId="290" applyNumberFormat="1" applyBorder="1">
      <alignment/>
      <protection/>
    </xf>
    <xf numFmtId="174" fontId="0" fillId="0" borderId="0" xfId="290" applyNumberFormat="1" applyBorder="1" applyAlignment="1">
      <alignment/>
      <protection/>
    </xf>
    <xf numFmtId="0" fontId="0" fillId="0" borderId="1" xfId="290" applyBorder="1">
      <alignment/>
      <protection/>
    </xf>
    <xf numFmtId="0" fontId="0" fillId="0" borderId="20" xfId="290" applyBorder="1">
      <alignment/>
      <protection/>
    </xf>
    <xf numFmtId="49" fontId="0" fillId="0" borderId="1" xfId="290" applyNumberFormat="1" applyBorder="1" applyAlignment="1">
      <alignment horizontal="right"/>
      <protection/>
    </xf>
    <xf numFmtId="49" fontId="0" fillId="0" borderId="0" xfId="290" applyNumberFormat="1" applyBorder="1" applyAlignment="1">
      <alignment horizontal="right"/>
      <protection/>
    </xf>
    <xf numFmtId="0" fontId="1" fillId="0" borderId="0" xfId="290" applyFont="1" applyAlignment="1">
      <alignment horizontal="center" vertical="center" wrapText="1"/>
      <protection/>
    </xf>
    <xf numFmtId="0" fontId="1" fillId="0" borderId="18" xfId="290" applyFont="1" applyBorder="1" applyAlignment="1">
      <alignment horizontal="center" wrapText="1"/>
      <protection/>
    </xf>
    <xf numFmtId="0" fontId="1" fillId="0" borderId="23" xfId="290" applyFont="1" applyBorder="1" applyAlignment="1">
      <alignment horizontal="center" wrapText="1"/>
      <protection/>
    </xf>
    <xf numFmtId="49" fontId="1" fillId="0" borderId="19" xfId="290" applyNumberFormat="1" applyFont="1" applyBorder="1" applyAlignment="1">
      <alignment horizontal="center" wrapText="1"/>
      <protection/>
    </xf>
    <xf numFmtId="0" fontId="1" fillId="0" borderId="23" xfId="290" applyFont="1" applyBorder="1" applyAlignment="1">
      <alignment horizontal="centerContinuous" wrapText="1"/>
      <protection/>
    </xf>
    <xf numFmtId="0" fontId="1" fillId="0" borderId="18" xfId="290" applyFont="1" applyBorder="1" applyAlignment="1">
      <alignment horizontal="centerContinuous" wrapText="1"/>
      <protection/>
    </xf>
    <xf numFmtId="0" fontId="0" fillId="0" borderId="0" xfId="290" applyAlignment="1">
      <alignment horizontal="left"/>
      <protection/>
    </xf>
    <xf numFmtId="0" fontId="0" fillId="0" borderId="0" xfId="290" applyAlignment="1">
      <alignment horizontal="centerContinuous"/>
      <protection/>
    </xf>
    <xf numFmtId="49" fontId="0" fillId="0" borderId="0" xfId="290" applyNumberFormat="1" applyAlignment="1">
      <alignment horizontal="centerContinuous"/>
      <protection/>
    </xf>
    <xf numFmtId="203" fontId="0" fillId="0" borderId="0" xfId="290" applyNumberFormat="1" applyAlignment="1">
      <alignment horizontal="left"/>
      <protection/>
    </xf>
    <xf numFmtId="49" fontId="4" fillId="0" borderId="0" xfId="290" applyNumberFormat="1" applyFont="1" applyAlignment="1">
      <alignment horizontal="left"/>
      <protection/>
    </xf>
    <xf numFmtId="49" fontId="4" fillId="0" borderId="0" xfId="290" applyNumberFormat="1" applyFont="1" applyAlignment="1">
      <alignment horizontal="centerContinuous"/>
      <protection/>
    </xf>
    <xf numFmtId="0" fontId="0" fillId="0" borderId="0" xfId="291">
      <alignment/>
      <protection/>
    </xf>
    <xf numFmtId="49" fontId="5" fillId="0" borderId="0" xfId="291" applyNumberFormat="1" applyFont="1" applyAlignment="1">
      <alignment/>
      <protection/>
    </xf>
    <xf numFmtId="49" fontId="0" fillId="0" borderId="0" xfId="291" applyNumberFormat="1" applyAlignment="1">
      <alignment horizontal="right"/>
      <protection/>
    </xf>
    <xf numFmtId="207" fontId="0" fillId="0" borderId="27" xfId="291" applyNumberFormat="1" applyBorder="1" applyAlignment="1">
      <alignment horizontal="center"/>
      <protection/>
    </xf>
    <xf numFmtId="207" fontId="0" fillId="0" borderId="26" xfId="291" applyNumberFormat="1" applyBorder="1">
      <alignment/>
      <protection/>
    </xf>
    <xf numFmtId="207" fontId="0" fillId="0" borderId="16" xfId="291" applyNumberFormat="1" applyBorder="1">
      <alignment/>
      <protection/>
    </xf>
    <xf numFmtId="207" fontId="0" fillId="0" borderId="24" xfId="291" applyNumberFormat="1" applyBorder="1">
      <alignment/>
      <protection/>
    </xf>
    <xf numFmtId="49" fontId="0" fillId="0" borderId="10" xfId="291" applyNumberFormat="1" applyBorder="1" applyAlignment="1">
      <alignment horizontal="left"/>
      <protection/>
    </xf>
    <xf numFmtId="208" fontId="0" fillId="0" borderId="13" xfId="291" applyNumberFormat="1" applyFont="1" applyFill="1" applyBorder="1">
      <alignment/>
      <protection/>
    </xf>
    <xf numFmtId="208" fontId="0" fillId="0" borderId="22" xfId="291" applyNumberFormat="1" applyFont="1" applyFill="1" applyBorder="1">
      <alignment/>
      <protection/>
    </xf>
    <xf numFmtId="208" fontId="0" fillId="0" borderId="1" xfId="291" applyNumberFormat="1" applyFont="1" applyFill="1" applyBorder="1">
      <alignment/>
      <protection/>
    </xf>
    <xf numFmtId="208" fontId="0" fillId="0" borderId="31" xfId="291" applyNumberFormat="1" applyFont="1" applyFill="1" applyBorder="1">
      <alignment/>
      <protection/>
    </xf>
    <xf numFmtId="49" fontId="0" fillId="0" borderId="0" xfId="230" applyNumberFormat="1" applyFont="1" applyFill="1" applyBorder="1" applyAlignment="1">
      <alignment horizontal="left"/>
      <protection/>
    </xf>
    <xf numFmtId="49" fontId="0" fillId="0" borderId="0" xfId="230" applyNumberFormat="1" applyFill="1" applyBorder="1" applyAlignment="1">
      <alignment horizontal="left"/>
      <protection/>
    </xf>
    <xf numFmtId="208" fontId="0" fillId="0" borderId="13" xfId="291" applyNumberFormat="1" applyFill="1" applyBorder="1">
      <alignment/>
      <protection/>
    </xf>
    <xf numFmtId="208" fontId="0" fillId="0" borderId="22" xfId="291" applyNumberFormat="1" applyFill="1" applyBorder="1">
      <alignment/>
      <protection/>
    </xf>
    <xf numFmtId="208" fontId="0" fillId="0" borderId="1" xfId="291" applyNumberFormat="1" applyFill="1" applyBorder="1">
      <alignment/>
      <protection/>
    </xf>
    <xf numFmtId="208" fontId="0" fillId="0" borderId="31" xfId="291" applyNumberFormat="1" applyFill="1" applyBorder="1">
      <alignment/>
      <protection/>
    </xf>
    <xf numFmtId="49" fontId="0" fillId="0" borderId="0" xfId="291" applyNumberFormat="1" applyFont="1" applyBorder="1" applyAlignment="1">
      <alignment horizontal="left"/>
      <protection/>
    </xf>
    <xf numFmtId="208" fontId="0" fillId="0" borderId="13" xfId="291" applyNumberFormat="1" applyBorder="1">
      <alignment/>
      <protection/>
    </xf>
    <xf numFmtId="208" fontId="0" fillId="0" borderId="22" xfId="291" applyNumberFormat="1" applyBorder="1">
      <alignment/>
      <protection/>
    </xf>
    <xf numFmtId="208" fontId="0" fillId="0" borderId="1" xfId="291" applyNumberFormat="1" applyBorder="1">
      <alignment/>
      <protection/>
    </xf>
    <xf numFmtId="208" fontId="0" fillId="0" borderId="31" xfId="291" applyNumberFormat="1" applyBorder="1">
      <alignment/>
      <protection/>
    </xf>
    <xf numFmtId="49" fontId="0" fillId="0" borderId="0" xfId="291" applyNumberFormat="1" applyBorder="1" applyAlignment="1">
      <alignment horizontal="left"/>
      <protection/>
    </xf>
    <xf numFmtId="174" fontId="0" fillId="0" borderId="0" xfId="291" applyNumberFormat="1" applyBorder="1" applyAlignment="1">
      <alignment/>
      <protection/>
    </xf>
    <xf numFmtId="0" fontId="0" fillId="0" borderId="31" xfId="291" applyBorder="1">
      <alignment/>
      <protection/>
    </xf>
    <xf numFmtId="0" fontId="0" fillId="0" borderId="32" xfId="291" applyBorder="1">
      <alignment/>
      <protection/>
    </xf>
    <xf numFmtId="0" fontId="0" fillId="0" borderId="33" xfId="291" applyBorder="1">
      <alignment/>
      <protection/>
    </xf>
    <xf numFmtId="0" fontId="0" fillId="0" borderId="34" xfId="291" applyBorder="1">
      <alignment/>
      <protection/>
    </xf>
    <xf numFmtId="49" fontId="0" fillId="0" borderId="0" xfId="291" applyNumberFormat="1" applyBorder="1" applyAlignment="1">
      <alignment horizontal="right"/>
      <protection/>
    </xf>
    <xf numFmtId="0" fontId="1" fillId="0" borderId="0" xfId="291" applyFont="1" applyAlignment="1">
      <alignment horizontal="center" vertical="center" wrapText="1"/>
      <protection/>
    </xf>
    <xf numFmtId="0" fontId="1" fillId="0" borderId="35" xfId="291" applyFont="1" applyBorder="1" applyAlignment="1">
      <alignment horizontal="center" wrapText="1"/>
      <protection/>
    </xf>
    <xf numFmtId="0" fontId="1" fillId="0" borderId="23" xfId="291" applyFont="1" applyBorder="1" applyAlignment="1">
      <alignment horizontal="center" wrapText="1"/>
      <protection/>
    </xf>
    <xf numFmtId="0" fontId="1" fillId="0" borderId="36" xfId="291" applyFont="1" applyBorder="1" applyAlignment="1">
      <alignment horizontal="center" wrapText="1"/>
      <protection/>
    </xf>
    <xf numFmtId="0" fontId="1" fillId="0" borderId="18" xfId="291" applyFont="1" applyBorder="1" applyAlignment="1">
      <alignment horizontal="centerContinuous" wrapText="1"/>
      <protection/>
    </xf>
    <xf numFmtId="0" fontId="0" fillId="0" borderId="0" xfId="291" applyAlignment="1">
      <alignment horizontal="centerContinuous"/>
      <protection/>
    </xf>
    <xf numFmtId="209" fontId="0" fillId="0" borderId="0" xfId="291" applyNumberFormat="1" applyAlignment="1">
      <alignment horizontal="left"/>
      <protection/>
    </xf>
    <xf numFmtId="49" fontId="0" fillId="0" borderId="0" xfId="291" applyNumberFormat="1" applyAlignment="1">
      <alignment horizontal="centerContinuous"/>
      <protection/>
    </xf>
    <xf numFmtId="49" fontId="31" fillId="0" borderId="0" xfId="291" applyNumberFormat="1" applyFont="1" applyAlignment="1">
      <alignment horizontal="left"/>
      <protection/>
    </xf>
    <xf numFmtId="49" fontId="4" fillId="0" borderId="0" xfId="291" applyNumberFormat="1" applyFont="1" applyAlignment="1">
      <alignment horizontal="centerContinuous"/>
      <protection/>
    </xf>
    <xf numFmtId="0" fontId="0" fillId="0" borderId="0" xfId="292">
      <alignment/>
      <protection/>
    </xf>
    <xf numFmtId="0" fontId="0" fillId="0" borderId="0" xfId="292" applyFill="1">
      <alignment/>
      <protection/>
    </xf>
    <xf numFmtId="49" fontId="0" fillId="0" borderId="0" xfId="292" applyNumberFormat="1" applyAlignment="1">
      <alignment horizontal="right"/>
      <protection/>
    </xf>
    <xf numFmtId="49" fontId="5" fillId="0" borderId="0" xfId="291" applyNumberFormat="1" applyFont="1">
      <alignment/>
      <protection/>
    </xf>
    <xf numFmtId="49" fontId="5" fillId="0" borderId="0" xfId="292" applyNumberFormat="1" applyFont="1">
      <alignment/>
      <protection/>
    </xf>
    <xf numFmtId="49" fontId="5" fillId="0" borderId="0" xfId="292" applyNumberFormat="1" applyFont="1" applyAlignment="1">
      <alignment/>
      <protection/>
    </xf>
    <xf numFmtId="167" fontId="5" fillId="0" borderId="0" xfId="292" applyNumberFormat="1" applyFont="1" applyAlignment="1">
      <alignment horizontal="left"/>
      <protection/>
    </xf>
    <xf numFmtId="207" fontId="0" fillId="0" borderId="10" xfId="292" applyNumberFormat="1" applyBorder="1" applyAlignment="1">
      <alignment horizontal="center"/>
      <protection/>
    </xf>
    <xf numFmtId="207" fontId="0" fillId="0" borderId="26" xfId="292" applyNumberFormat="1" applyBorder="1">
      <alignment/>
      <protection/>
    </xf>
    <xf numFmtId="49" fontId="0" fillId="0" borderId="16" xfId="292" applyNumberFormat="1" applyBorder="1" applyAlignment="1">
      <alignment horizontal="left"/>
      <protection/>
    </xf>
    <xf numFmtId="49" fontId="0" fillId="0" borderId="10" xfId="292" applyNumberFormat="1" applyBorder="1" applyAlignment="1">
      <alignment horizontal="left"/>
      <protection/>
    </xf>
    <xf numFmtId="210" fontId="0" fillId="0" borderId="13" xfId="292" applyNumberFormat="1" applyBorder="1" applyAlignment="1">
      <alignment horizontal="right"/>
      <protection/>
    </xf>
    <xf numFmtId="210" fontId="0" fillId="0" borderId="0" xfId="292" applyNumberFormat="1" applyBorder="1">
      <alignment/>
      <protection/>
    </xf>
    <xf numFmtId="211" fontId="0" fillId="0" borderId="22" xfId="292" applyNumberFormat="1" applyBorder="1">
      <alignment/>
      <protection/>
    </xf>
    <xf numFmtId="210" fontId="0" fillId="0" borderId="13" xfId="292" applyNumberFormat="1" applyBorder="1">
      <alignment/>
      <protection/>
    </xf>
    <xf numFmtId="49" fontId="0" fillId="0" borderId="1" xfId="292" applyNumberFormat="1" applyBorder="1" applyAlignment="1">
      <alignment horizontal="left"/>
      <protection/>
    </xf>
    <xf numFmtId="49" fontId="0" fillId="0" borderId="0" xfId="292" applyNumberFormat="1" applyFont="1" applyBorder="1" applyAlignment="1">
      <alignment horizontal="left"/>
      <protection/>
    </xf>
    <xf numFmtId="49" fontId="0" fillId="0" borderId="0" xfId="292" applyNumberFormat="1" applyBorder="1" applyAlignment="1">
      <alignment horizontal="left"/>
      <protection/>
    </xf>
    <xf numFmtId="211" fontId="0" fillId="0" borderId="22" xfId="292" applyNumberFormat="1" applyBorder="1" applyAlignment="1">
      <alignment horizontal="center"/>
      <protection/>
    </xf>
    <xf numFmtId="174" fontId="0" fillId="0" borderId="0" xfId="292" applyNumberFormat="1" applyBorder="1" applyAlignment="1">
      <alignment/>
      <protection/>
    </xf>
    <xf numFmtId="49" fontId="0" fillId="0" borderId="1" xfId="292" applyNumberFormat="1" applyBorder="1" applyAlignment="1" quotePrefix="1">
      <alignment horizontal="left"/>
      <protection/>
    </xf>
    <xf numFmtId="49" fontId="0" fillId="0" borderId="0" xfId="292" applyNumberFormat="1" applyBorder="1" applyAlignment="1" quotePrefix="1">
      <alignment horizontal="left"/>
      <protection/>
    </xf>
    <xf numFmtId="0" fontId="0" fillId="0" borderId="32" xfId="292" applyBorder="1">
      <alignment/>
      <protection/>
    </xf>
    <xf numFmtId="0" fontId="0" fillId="0" borderId="33" xfId="292" applyBorder="1">
      <alignment/>
      <protection/>
    </xf>
    <xf numFmtId="49" fontId="0" fillId="0" borderId="1" xfId="292" applyNumberFormat="1" applyBorder="1" applyAlignment="1">
      <alignment horizontal="right"/>
      <protection/>
    </xf>
    <xf numFmtId="49" fontId="0" fillId="0" borderId="0" xfId="292" applyNumberFormat="1" applyBorder="1" applyAlignment="1">
      <alignment horizontal="right"/>
      <protection/>
    </xf>
    <xf numFmtId="0" fontId="1" fillId="0" borderId="0" xfId="292" applyFont="1" applyAlignment="1">
      <alignment horizontal="center" vertical="center" wrapText="1"/>
      <protection/>
    </xf>
    <xf numFmtId="0" fontId="1" fillId="0" borderId="18" xfId="292" applyFont="1" applyBorder="1" applyAlignment="1">
      <alignment horizontal="center" wrapText="1"/>
      <protection/>
    </xf>
    <xf numFmtId="0" fontId="1" fillId="0" borderId="23" xfId="292" applyFont="1" applyBorder="1" applyAlignment="1">
      <alignment horizontal="center" wrapText="1"/>
      <protection/>
    </xf>
    <xf numFmtId="0" fontId="1" fillId="0" borderId="23" xfId="292" applyFont="1" applyBorder="1" applyAlignment="1">
      <alignment horizontal="centerContinuous" wrapText="1"/>
      <protection/>
    </xf>
    <xf numFmtId="0" fontId="1" fillId="0" borderId="18" xfId="292" applyFont="1" applyBorder="1" applyAlignment="1">
      <alignment horizontal="centerContinuous" wrapText="1"/>
      <protection/>
    </xf>
    <xf numFmtId="0" fontId="0" fillId="0" borderId="0" xfId="292" applyAlignment="1">
      <alignment horizontal="centerContinuous"/>
      <protection/>
    </xf>
    <xf numFmtId="49" fontId="0" fillId="0" borderId="0" xfId="292" applyNumberFormat="1" applyAlignment="1">
      <alignment horizontal="centerContinuous"/>
      <protection/>
    </xf>
    <xf numFmtId="212" fontId="0" fillId="0" borderId="0" xfId="292" applyNumberFormat="1" applyAlignment="1">
      <alignment horizontal="left"/>
      <protection/>
    </xf>
    <xf numFmtId="49" fontId="4" fillId="0" borderId="0" xfId="292" applyNumberFormat="1" applyFont="1" applyAlignment="1">
      <alignment horizontal="left"/>
      <protection/>
    </xf>
    <xf numFmtId="49" fontId="4" fillId="0" borderId="0" xfId="292" applyNumberFormat="1" applyFont="1" applyAlignment="1">
      <alignment horizontal="centerContinuous"/>
      <protection/>
    </xf>
    <xf numFmtId="49" fontId="5" fillId="0" borderId="0" xfId="290" applyNumberFormat="1" applyFont="1" quotePrefix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67" fontId="5" fillId="0" borderId="0" xfId="0" applyNumberFormat="1" applyFont="1" applyFill="1" applyAlignment="1">
      <alignment/>
    </xf>
    <xf numFmtId="177" fontId="0" fillId="0" borderId="10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177" fontId="0" fillId="0" borderId="16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49" fontId="0" fillId="0" borderId="16" xfId="0" applyNumberFormat="1" applyBorder="1" applyAlignment="1">
      <alignment horizontal="left"/>
    </xf>
    <xf numFmtId="177" fontId="0" fillId="0" borderId="0" xfId="0" applyNumberFormat="1" applyAlignment="1">
      <alignment/>
    </xf>
    <xf numFmtId="3" fontId="0" fillId="0" borderId="20" xfId="0" applyNumberFormat="1" applyBorder="1" applyAlignment="1">
      <alignment horizontal="center"/>
    </xf>
    <xf numFmtId="177" fontId="0" fillId="0" borderId="1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3" fontId="0" fillId="0" borderId="1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centerContinuous" wrapText="1"/>
    </xf>
    <xf numFmtId="0" fontId="1" fillId="0" borderId="18" xfId="0" applyFont="1" applyBorder="1" applyAlignment="1">
      <alignment horizontal="centerContinuous" wrapText="1"/>
    </xf>
    <xf numFmtId="0" fontId="31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396">
      <alignment wrapText="1"/>
      <protection/>
    </xf>
    <xf numFmtId="0" fontId="4" fillId="0" borderId="0" xfId="0" applyFont="1" applyAlignment="1">
      <alignment/>
    </xf>
    <xf numFmtId="167" fontId="5" fillId="0" borderId="0" xfId="0" applyNumberFormat="1" applyFont="1" applyAlignment="1">
      <alignment horizontal="left"/>
    </xf>
    <xf numFmtId="185" fontId="0" fillId="0" borderId="0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" xfId="0" applyNumberFormat="1" applyBorder="1" applyAlignment="1">
      <alignment/>
    </xf>
    <xf numFmtId="213" fontId="0" fillId="0" borderId="1" xfId="0" applyNumberFormat="1" applyBorder="1" applyAlignment="1">
      <alignment/>
    </xf>
    <xf numFmtId="184" fontId="0" fillId="0" borderId="13" xfId="0" applyNumberFormat="1" applyBorder="1" applyAlignment="1" quotePrefix="1">
      <alignment horizontal="right"/>
    </xf>
    <xf numFmtId="2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72" fontId="0" fillId="0" borderId="27" xfId="0" applyNumberFormat="1" applyBorder="1" applyAlignment="1">
      <alignment/>
    </xf>
    <xf numFmtId="185" fontId="0" fillId="0" borderId="16" xfId="0" applyNumberFormat="1" applyBorder="1" applyAlignment="1">
      <alignment/>
    </xf>
    <xf numFmtId="172" fontId="0" fillId="0" borderId="16" xfId="0" applyNumberFormat="1" applyBorder="1" applyAlignment="1">
      <alignment/>
    </xf>
    <xf numFmtId="49" fontId="1" fillId="0" borderId="16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174" fontId="5" fillId="0" borderId="0" xfId="306" applyNumberFormat="1" applyFont="1" applyAlignment="1">
      <alignment horizontal="left"/>
      <protection/>
    </xf>
    <xf numFmtId="174" fontId="5" fillId="0" borderId="0" xfId="220" applyNumberFormat="1" applyFont="1" applyAlignment="1">
      <alignment horizontal="left"/>
      <protection/>
    </xf>
    <xf numFmtId="215" fontId="5" fillId="0" borderId="0" xfId="306" applyNumberFormat="1" applyFont="1" applyAlignment="1">
      <alignment horizontal="left"/>
      <protection/>
    </xf>
    <xf numFmtId="207" fontId="0" fillId="0" borderId="0" xfId="0" applyNumberFormat="1" applyBorder="1" applyAlignment="1">
      <alignment/>
    </xf>
    <xf numFmtId="184" fontId="0" fillId="0" borderId="13" xfId="220" applyNumberFormat="1" applyFont="1" applyBorder="1" applyAlignment="1" quotePrefix="1">
      <alignment horizontal="right"/>
      <protection/>
    </xf>
    <xf numFmtId="200" fontId="0" fillId="0" borderId="22" xfId="220" applyNumberFormat="1" applyFont="1" applyBorder="1" applyAlignment="1" quotePrefix="1">
      <alignment horizontal="right"/>
      <protection/>
    </xf>
    <xf numFmtId="216" fontId="0" fillId="0" borderId="22" xfId="306" applyNumberFormat="1" applyFont="1" applyBorder="1" quotePrefix="1">
      <alignment/>
      <protection/>
    </xf>
    <xf numFmtId="174" fontId="0" fillId="0" borderId="1" xfId="220" applyNumberFormat="1" applyFont="1" applyBorder="1" applyAlignment="1" quotePrefix="1">
      <alignment horizontal="right"/>
      <protection/>
    </xf>
    <xf numFmtId="167" fontId="0" fillId="0" borderId="1" xfId="16" applyNumberFormat="1" applyFont="1" applyBorder="1">
      <alignment/>
      <protection/>
    </xf>
    <xf numFmtId="217" fontId="0" fillId="0" borderId="0" xfId="0" applyNumberFormat="1" applyBorder="1" applyAlignment="1">
      <alignment/>
    </xf>
    <xf numFmtId="207" fontId="0" fillId="0" borderId="1" xfId="0" applyNumberFormat="1" applyBorder="1" applyAlignment="1">
      <alignment/>
    </xf>
    <xf numFmtId="217" fontId="0" fillId="0" borderId="1" xfId="0" applyNumberFormat="1" applyBorder="1" applyAlignment="1">
      <alignment/>
    </xf>
    <xf numFmtId="218" fontId="0" fillId="0" borderId="22" xfId="0" applyNumberFormat="1" applyBorder="1" applyAlignment="1">
      <alignment/>
    </xf>
    <xf numFmtId="206" fontId="0" fillId="0" borderId="13" xfId="220" applyNumberFormat="1" applyFont="1" applyBorder="1" applyAlignment="1" quotePrefix="1">
      <alignment horizontal="right"/>
      <protection/>
    </xf>
    <xf numFmtId="174" fontId="0" fillId="0" borderId="22" xfId="220" applyNumberFormat="1" applyFont="1" applyBorder="1" applyAlignment="1" quotePrefix="1">
      <alignment horizontal="right"/>
      <protection/>
    </xf>
    <xf numFmtId="219" fontId="0" fillId="0" borderId="22" xfId="306" applyNumberFormat="1" applyFont="1" applyBorder="1" quotePrefix="1">
      <alignment/>
      <protection/>
    </xf>
    <xf numFmtId="206" fontId="0" fillId="0" borderId="1" xfId="220" applyNumberFormat="1" applyFont="1" applyBorder="1" applyAlignment="1" quotePrefix="1">
      <alignment horizontal="right"/>
      <protection/>
    </xf>
    <xf numFmtId="217" fontId="0" fillId="0" borderId="13" xfId="306" applyNumberFormat="1" applyFont="1" applyBorder="1" quotePrefix="1">
      <alignment/>
      <protection/>
    </xf>
    <xf numFmtId="220" fontId="0" fillId="0" borderId="22" xfId="306" applyNumberFormat="1" applyFont="1" applyBorder="1" quotePrefix="1">
      <alignment/>
      <protection/>
    </xf>
    <xf numFmtId="168" fontId="0" fillId="0" borderId="37" xfId="310" applyNumberFormat="1" applyFont="1" applyFill="1" applyBorder="1" applyProtection="1">
      <alignment/>
      <protection/>
    </xf>
    <xf numFmtId="189" fontId="0" fillId="0" borderId="13" xfId="306" applyNumberFormat="1" applyFont="1" applyBorder="1" quotePrefix="1">
      <alignment/>
      <protection/>
    </xf>
    <xf numFmtId="221" fontId="0" fillId="0" borderId="22" xfId="306" applyNumberFormat="1" applyFont="1" applyBorder="1" quotePrefix="1">
      <alignment/>
      <protection/>
    </xf>
    <xf numFmtId="218" fontId="0" fillId="0" borderId="22" xfId="306" applyNumberFormat="1" applyFont="1" applyBorder="1" quotePrefix="1">
      <alignment/>
      <protection/>
    </xf>
    <xf numFmtId="191" fontId="0" fillId="0" borderId="37" xfId="310" applyNumberFormat="1" applyFont="1" applyFill="1" applyBorder="1" applyProtection="1">
      <alignment/>
      <protection/>
    </xf>
    <xf numFmtId="222" fontId="0" fillId="0" borderId="22" xfId="306" applyNumberFormat="1" applyFont="1" applyBorder="1" quotePrefix="1">
      <alignment/>
      <protection/>
    </xf>
    <xf numFmtId="219" fontId="0" fillId="0" borderId="22" xfId="306" applyNumberFormat="1" applyFont="1" applyBorder="1">
      <alignment/>
      <protection/>
    </xf>
    <xf numFmtId="191" fontId="0" fillId="0" borderId="22" xfId="306" applyNumberFormat="1" applyFont="1" applyBorder="1" applyAlignment="1">
      <alignment horizontal="right"/>
      <protection/>
    </xf>
    <xf numFmtId="217" fontId="0" fillId="0" borderId="27" xfId="220" applyNumberFormat="1" applyFont="1" applyBorder="1" quotePrefix="1">
      <alignment/>
      <protection/>
    </xf>
    <xf numFmtId="220" fontId="0" fillId="0" borderId="26" xfId="220" applyNumberFormat="1" applyFont="1" applyBorder="1" quotePrefix="1">
      <alignment/>
      <protection/>
    </xf>
    <xf numFmtId="216" fontId="0" fillId="0" borderId="27" xfId="220" applyNumberFormat="1" applyFont="1" applyBorder="1" quotePrefix="1">
      <alignment/>
      <protection/>
    </xf>
    <xf numFmtId="216" fontId="0" fillId="0" borderId="26" xfId="220" applyNumberFormat="1" applyFont="1" applyBorder="1" quotePrefix="1">
      <alignment/>
      <protection/>
    </xf>
    <xf numFmtId="168" fontId="0" fillId="0" borderId="26" xfId="220" applyNumberFormat="1" applyFont="1" applyBorder="1" quotePrefix="1">
      <alignment/>
      <protection/>
    </xf>
    <xf numFmtId="49" fontId="0" fillId="0" borderId="1" xfId="34" applyNumberFormat="1" applyBorder="1" applyAlignment="1">
      <alignment horizontal="center"/>
      <protection/>
    </xf>
    <xf numFmtId="0" fontId="1" fillId="0" borderId="0" xfId="182" applyAlignment="1">
      <alignment horizontal="center" vertical="center" wrapText="1"/>
      <protection/>
    </xf>
    <xf numFmtId="0" fontId="1" fillId="0" borderId="10" xfId="182" applyFont="1" applyBorder="1" applyAlignment="1">
      <alignment horizontal="center" wrapText="1"/>
      <protection/>
    </xf>
    <xf numFmtId="0" fontId="1" fillId="0" borderId="16" xfId="182" applyFont="1" applyBorder="1" applyAlignment="1">
      <alignment horizontal="center" wrapText="1"/>
      <protection/>
    </xf>
    <xf numFmtId="0" fontId="1" fillId="0" borderId="16" xfId="182" applyBorder="1" applyAlignment="1">
      <alignment horizontal="center" wrapText="1"/>
      <protection/>
    </xf>
    <xf numFmtId="0" fontId="1" fillId="0" borderId="18" xfId="182" applyBorder="1" applyAlignment="1">
      <alignment horizontal="centerContinuous" wrapText="1"/>
      <protection/>
    </xf>
    <xf numFmtId="0" fontId="1" fillId="0" borderId="18" xfId="182" applyFont="1" applyBorder="1" applyAlignment="1">
      <alignment horizontal="centerContinuous" wrapText="1"/>
      <protection/>
    </xf>
    <xf numFmtId="0" fontId="1" fillId="0" borderId="23" xfId="182" applyBorder="1" applyAlignment="1">
      <alignment horizontal="centerContinuous" wrapText="1"/>
      <protection/>
    </xf>
    <xf numFmtId="0" fontId="1" fillId="0" borderId="38" xfId="182" applyBorder="1" applyAlignment="1">
      <alignment horizontal="center" vertical="center" wrapText="1"/>
      <protection/>
    </xf>
    <xf numFmtId="0" fontId="1" fillId="0" borderId="17" xfId="182" applyBorder="1" applyAlignment="1">
      <alignment horizontal="center" vertical="center" wrapText="1"/>
      <protection/>
    </xf>
    <xf numFmtId="0" fontId="4" fillId="0" borderId="0" xfId="396" applyBorder="1">
      <alignment wrapText="1"/>
      <protection/>
    </xf>
    <xf numFmtId="0" fontId="4" fillId="0" borderId="0" xfId="396" applyBorder="1" applyAlignment="1">
      <alignment/>
      <protection/>
    </xf>
    <xf numFmtId="0" fontId="32" fillId="0" borderId="0" xfId="396" applyFont="1" applyBorder="1" applyAlignment="1">
      <alignment/>
      <protection/>
    </xf>
    <xf numFmtId="0" fontId="4" fillId="0" borderId="0" xfId="396" applyAlignment="1">
      <alignment horizontal="centerContinuous" wrapText="1"/>
      <protection/>
    </xf>
    <xf numFmtId="0" fontId="4" fillId="0" borderId="0" xfId="396" applyFont="1" applyAlignment="1">
      <alignment horizontal="centerContinuous" wrapText="1"/>
      <protection/>
    </xf>
    <xf numFmtId="0" fontId="5" fillId="0" borderId="0" xfId="0" applyFont="1" applyAlignment="1" quotePrefix="1">
      <alignment/>
    </xf>
    <xf numFmtId="0" fontId="6" fillId="0" borderId="0" xfId="0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171" fontId="0" fillId="0" borderId="0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6" xfId="0" applyNumberFormat="1" applyBorder="1" applyAlignment="1">
      <alignment/>
    </xf>
    <xf numFmtId="201" fontId="0" fillId="0" borderId="13" xfId="0" applyNumberFormat="1" applyBorder="1" applyAlignment="1">
      <alignment horizontal="right"/>
    </xf>
    <xf numFmtId="178" fontId="0" fillId="0" borderId="1" xfId="16" applyFont="1" applyBorder="1" quotePrefix="1">
      <alignment/>
      <protection/>
    </xf>
    <xf numFmtId="20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01" fontId="0" fillId="0" borderId="27" xfId="0" applyNumberFormat="1" applyBorder="1" applyAlignment="1">
      <alignment horizontal="right"/>
    </xf>
    <xf numFmtId="201" fontId="0" fillId="0" borderId="16" xfId="0" applyNumberFormat="1" applyBorder="1" applyAlignment="1">
      <alignment horizontal="right"/>
    </xf>
    <xf numFmtId="185" fontId="0" fillId="0" borderId="16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0" xfId="0" applyFont="1" applyBorder="1" applyAlignment="1" quotePrefix="1">
      <alignment horizontal="center" wrapText="1"/>
    </xf>
    <xf numFmtId="0" fontId="1" fillId="0" borderId="16" xfId="0" applyFont="1" applyBorder="1" applyAlignment="1" quotePrefix="1">
      <alignment horizontal="center" wrapText="1"/>
    </xf>
    <xf numFmtId="0" fontId="1" fillId="0" borderId="0" xfId="0" applyFont="1" applyAlignment="1">
      <alignment horizontal="center"/>
    </xf>
    <xf numFmtId="0" fontId="33" fillId="0" borderId="18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/>
    </xf>
    <xf numFmtId="0" fontId="0" fillId="0" borderId="0" xfId="222">
      <alignment/>
      <protection/>
    </xf>
    <xf numFmtId="0" fontId="5" fillId="0" borderId="0" xfId="222" applyFont="1" applyFill="1">
      <alignment/>
      <protection/>
    </xf>
    <xf numFmtId="49" fontId="5" fillId="0" borderId="0" xfId="222" applyNumberFormat="1" applyFont="1">
      <alignment/>
      <protection/>
    </xf>
    <xf numFmtId="0" fontId="0" fillId="0" borderId="0" xfId="222" applyBorder="1">
      <alignment/>
      <protection/>
    </xf>
    <xf numFmtId="177" fontId="0" fillId="0" borderId="39" xfId="222" applyNumberFormat="1" applyBorder="1">
      <alignment/>
      <protection/>
    </xf>
    <xf numFmtId="0" fontId="0" fillId="0" borderId="39" xfId="222" applyBorder="1">
      <alignment/>
      <protection/>
    </xf>
    <xf numFmtId="0" fontId="0" fillId="0" borderId="27" xfId="222" applyBorder="1">
      <alignment/>
      <protection/>
    </xf>
    <xf numFmtId="0" fontId="0" fillId="0" borderId="26" xfId="222" applyBorder="1">
      <alignment/>
      <protection/>
    </xf>
    <xf numFmtId="177" fontId="0" fillId="0" borderId="26" xfId="222" applyNumberFormat="1" applyBorder="1">
      <alignment/>
      <protection/>
    </xf>
    <xf numFmtId="0" fontId="0" fillId="0" borderId="16" xfId="222" applyBorder="1">
      <alignment/>
      <protection/>
    </xf>
    <xf numFmtId="0" fontId="16" fillId="0" borderId="0" xfId="315" applyAlignment="1">
      <alignment wrapText="1"/>
      <protection/>
    </xf>
    <xf numFmtId="223" fontId="16" fillId="0" borderId="0" xfId="315" applyNumberFormat="1" applyBorder="1">
      <alignment/>
      <protection/>
    </xf>
    <xf numFmtId="176" fontId="16" fillId="0" borderId="22" xfId="315" applyNumberFormat="1" applyBorder="1">
      <alignment/>
      <protection/>
    </xf>
    <xf numFmtId="224" fontId="16" fillId="0" borderId="22" xfId="315" applyNumberFormat="1" applyBorder="1" applyAlignment="1">
      <alignment horizontal="right"/>
      <protection/>
    </xf>
    <xf numFmtId="168" fontId="16" fillId="0" borderId="22" xfId="315" applyNumberFormat="1" applyBorder="1">
      <alignment/>
      <protection/>
    </xf>
    <xf numFmtId="0" fontId="0" fillId="0" borderId="1" xfId="222" applyFont="1" applyBorder="1">
      <alignment/>
      <protection/>
    </xf>
    <xf numFmtId="0" fontId="16" fillId="0" borderId="0" xfId="315">
      <alignment/>
      <protection/>
    </xf>
    <xf numFmtId="178" fontId="0" fillId="0" borderId="1" xfId="222" applyNumberFormat="1" applyBorder="1">
      <alignment/>
      <protection/>
    </xf>
    <xf numFmtId="0" fontId="4" fillId="0" borderId="0" xfId="222" applyFont="1">
      <alignment/>
      <protection/>
    </xf>
    <xf numFmtId="0" fontId="4" fillId="0" borderId="0" xfId="222" applyFont="1" applyBorder="1">
      <alignment/>
      <protection/>
    </xf>
    <xf numFmtId="0" fontId="4" fillId="0" borderId="22" xfId="222" applyFont="1" applyBorder="1" applyAlignment="1">
      <alignment horizontal="centerContinuous"/>
      <protection/>
    </xf>
    <xf numFmtId="0" fontId="4" fillId="0" borderId="22" xfId="222" applyFont="1" applyBorder="1" applyAlignment="1">
      <alignment horizontal="centerContinuous" wrapText="1"/>
      <protection/>
    </xf>
    <xf numFmtId="0" fontId="0" fillId="0" borderId="1" xfId="222" applyBorder="1">
      <alignment/>
      <protection/>
    </xf>
    <xf numFmtId="0" fontId="4" fillId="0" borderId="33" xfId="222" applyFont="1" applyBorder="1" applyAlignment="1">
      <alignment horizontal="centerContinuous"/>
      <protection/>
    </xf>
    <xf numFmtId="0" fontId="4" fillId="0" borderId="33" xfId="222" applyFont="1" applyBorder="1" applyAlignment="1">
      <alignment horizontal="centerContinuous" wrapText="1"/>
      <protection/>
    </xf>
    <xf numFmtId="179" fontId="4" fillId="0" borderId="40" xfId="222" applyNumberFormat="1" applyFont="1" applyBorder="1" applyAlignment="1">
      <alignment horizontal="centerContinuous" wrapText="1"/>
      <protection/>
    </xf>
    <xf numFmtId="0" fontId="1" fillId="0" borderId="0" xfId="222" applyFont="1">
      <alignment/>
      <protection/>
    </xf>
    <xf numFmtId="0" fontId="1" fillId="0" borderId="35" xfId="222" applyFont="1" applyBorder="1" applyAlignment="1">
      <alignment horizontal="center" wrapText="1"/>
      <protection/>
    </xf>
    <xf numFmtId="0" fontId="1" fillId="0" borderId="18" xfId="222" applyFont="1" applyBorder="1" applyAlignment="1">
      <alignment horizontal="center" wrapText="1"/>
      <protection/>
    </xf>
    <xf numFmtId="0" fontId="1" fillId="0" borderId="28" xfId="222" applyFont="1" applyBorder="1" applyAlignment="1">
      <alignment horizontal="center" wrapText="1"/>
      <protection/>
    </xf>
    <xf numFmtId="0" fontId="1" fillId="0" borderId="23" xfId="222" applyFont="1" applyBorder="1" applyAlignment="1">
      <alignment horizontal="center" wrapText="1"/>
      <protection/>
    </xf>
    <xf numFmtId="0" fontId="4" fillId="0" borderId="0" xfId="222" applyFont="1" applyAlignment="1">
      <alignment horizontal="centerContinuous"/>
      <protection/>
    </xf>
    <xf numFmtId="0" fontId="4" fillId="0" borderId="0" xfId="222" applyFont="1" applyAlignment="1">
      <alignment horizontal="centerContinuous" wrapText="1"/>
      <protection/>
    </xf>
    <xf numFmtId="179" fontId="4" fillId="0" borderId="0" xfId="222" applyNumberFormat="1" applyFont="1" applyAlignment="1">
      <alignment horizontal="centerContinuous" wrapText="1"/>
      <protection/>
    </xf>
    <xf numFmtId="172" fontId="0" fillId="0" borderId="0" xfId="222" applyNumberFormat="1">
      <alignment/>
      <protection/>
    </xf>
    <xf numFmtId="177" fontId="0" fillId="0" borderId="0" xfId="222" applyNumberFormat="1" applyBorder="1">
      <alignment/>
      <protection/>
    </xf>
    <xf numFmtId="167" fontId="5" fillId="0" borderId="0" xfId="222" applyNumberFormat="1" applyFont="1" applyBorder="1">
      <alignment/>
      <protection/>
    </xf>
    <xf numFmtId="172" fontId="0" fillId="0" borderId="0" xfId="222" applyNumberFormat="1" applyBorder="1">
      <alignment/>
      <protection/>
    </xf>
    <xf numFmtId="172" fontId="0" fillId="0" borderId="26" xfId="222" applyNumberFormat="1" applyBorder="1">
      <alignment/>
      <protection/>
    </xf>
    <xf numFmtId="178" fontId="0" fillId="0" borderId="16" xfId="222" applyNumberFormat="1" applyBorder="1">
      <alignment/>
      <protection/>
    </xf>
    <xf numFmtId="0" fontId="0" fillId="0" borderId="22" xfId="222" applyBorder="1">
      <alignment/>
      <protection/>
    </xf>
    <xf numFmtId="0" fontId="0" fillId="0" borderId="33" xfId="222" applyBorder="1">
      <alignment/>
      <protection/>
    </xf>
    <xf numFmtId="0" fontId="0" fillId="0" borderId="40" xfId="222" applyBorder="1">
      <alignment/>
      <protection/>
    </xf>
    <xf numFmtId="167" fontId="5" fillId="0" borderId="0" xfId="222" applyNumberFormat="1" applyFont="1">
      <alignment/>
      <protection/>
    </xf>
    <xf numFmtId="178" fontId="0" fillId="0" borderId="0" xfId="222" applyNumberFormat="1" applyBorder="1">
      <alignment/>
      <protection/>
    </xf>
    <xf numFmtId="0" fontId="0" fillId="0" borderId="0" xfId="222" applyAlignment="1">
      <alignment horizontal="left"/>
      <protection/>
    </xf>
    <xf numFmtId="225" fontId="0" fillId="0" borderId="0" xfId="222" applyNumberFormat="1" applyAlignment="1" quotePrefix="1">
      <alignment horizontal="left"/>
      <protection/>
    </xf>
    <xf numFmtId="225" fontId="0" fillId="0" borderId="0" xfId="222" applyNumberFormat="1" applyAlignment="1">
      <alignment horizontal="left"/>
      <protection/>
    </xf>
    <xf numFmtId="0" fontId="0" fillId="0" borderId="0" xfId="222" applyAlignment="1">
      <alignment horizontal="centerContinuous"/>
      <protection/>
    </xf>
    <xf numFmtId="0" fontId="0" fillId="0" borderId="0" xfId="222" applyAlignment="1" quotePrefix="1">
      <alignment horizontal="centerContinuous"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193" fontId="0" fillId="0" borderId="10" xfId="0" applyNumberFormat="1" applyBorder="1" applyAlignment="1">
      <alignment horizontal="right"/>
    </xf>
    <xf numFmtId="194" fontId="0" fillId="0" borderId="0" xfId="0" applyNumberFormat="1" applyFont="1" applyFill="1" applyAlignment="1">
      <alignment horizontal="right"/>
    </xf>
    <xf numFmtId="176" fontId="0" fillId="0" borderId="1" xfId="0" applyNumberForma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226" fontId="0" fillId="0" borderId="22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0" applyNumberFormat="1" applyFill="1" applyAlignment="1">
      <alignment horizontal="right"/>
    </xf>
    <xf numFmtId="200" fontId="0" fillId="0" borderId="0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226" fontId="0" fillId="0" borderId="22" xfId="0" applyNumberFormat="1" applyBorder="1" applyAlignment="1">
      <alignment horizontal="right"/>
    </xf>
    <xf numFmtId="175" fontId="0" fillId="0" borderId="22" xfId="0" applyNumberFormat="1" applyFont="1" applyFill="1" applyBorder="1" applyAlignment="1">
      <alignment horizontal="right"/>
    </xf>
    <xf numFmtId="193" fontId="34" fillId="0" borderId="0" xfId="0" applyNumberFormat="1" applyFont="1" applyFill="1" applyAlignment="1">
      <alignment horizontal="right"/>
    </xf>
    <xf numFmtId="176" fontId="34" fillId="0" borderId="1" xfId="0" applyNumberFormat="1" applyFont="1" applyFill="1" applyBorder="1" applyAlignment="1">
      <alignment horizontal="right"/>
    </xf>
    <xf numFmtId="177" fontId="97" fillId="0" borderId="1" xfId="0" applyNumberFormat="1" applyFont="1" applyFill="1" applyBorder="1" applyAlignment="1">
      <alignment horizontal="right"/>
    </xf>
    <xf numFmtId="226" fontId="34" fillId="0" borderId="22" xfId="0" applyNumberFormat="1" applyFont="1" applyFill="1" applyBorder="1" applyAlignment="1">
      <alignment horizontal="right"/>
    </xf>
    <xf numFmtId="226" fontId="0" fillId="0" borderId="22" xfId="0" applyNumberFormat="1" applyFont="1" applyFill="1" applyBorder="1" applyAlignment="1">
      <alignment horizontal="right"/>
    </xf>
    <xf numFmtId="178" fontId="0" fillId="0" borderId="0" xfId="16" applyFont="1" applyBorder="1">
      <alignment/>
      <protection/>
    </xf>
    <xf numFmtId="200" fontId="0" fillId="0" borderId="13" xfId="0" applyNumberFormat="1" applyFont="1" applyFill="1" applyBorder="1" applyAlignment="1">
      <alignment horizontal="right"/>
    </xf>
    <xf numFmtId="184" fontId="97" fillId="0" borderId="1" xfId="0" applyNumberFormat="1" applyFont="1" applyFill="1" applyBorder="1" applyAlignment="1">
      <alignment horizontal="right"/>
    </xf>
    <xf numFmtId="193" fontId="95" fillId="0" borderId="0" xfId="0" applyNumberFormat="1" applyFont="1" applyFill="1" applyAlignment="1">
      <alignment horizontal="right"/>
    </xf>
    <xf numFmtId="178" fontId="0" fillId="0" borderId="0" xfId="16" applyBorder="1">
      <alignment/>
      <protection/>
    </xf>
    <xf numFmtId="177" fontId="0" fillId="0" borderId="1" xfId="0" applyNumberFormat="1" applyFill="1" applyBorder="1" applyAlignment="1">
      <alignment horizontal="right"/>
    </xf>
    <xf numFmtId="193" fontId="0" fillId="0" borderId="0" xfId="0" applyNumberFormat="1" applyFill="1" applyAlignment="1">
      <alignment horizontal="right"/>
    </xf>
    <xf numFmtId="194" fontId="0" fillId="0" borderId="22" xfId="0" applyNumberFormat="1" applyFill="1" applyBorder="1" applyAlignment="1">
      <alignment horizontal="right"/>
    </xf>
    <xf numFmtId="184" fontId="0" fillId="0" borderId="1" xfId="0" applyNumberFormat="1" applyFill="1" applyBorder="1" applyAlignment="1">
      <alignment horizontal="right"/>
    </xf>
    <xf numFmtId="200" fontId="0" fillId="0" borderId="22" xfId="0" applyNumberForma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0" xfId="293">
      <alignment/>
      <protection/>
    </xf>
    <xf numFmtId="49" fontId="5" fillId="0" borderId="0" xfId="293" applyNumberFormat="1" applyFont="1">
      <alignment/>
      <protection/>
    </xf>
    <xf numFmtId="0" fontId="0" fillId="0" borderId="0" xfId="293" applyBorder="1">
      <alignment/>
      <protection/>
    </xf>
    <xf numFmtId="193" fontId="0" fillId="0" borderId="0" xfId="293" applyNumberFormat="1" applyBorder="1">
      <alignment/>
      <protection/>
    </xf>
    <xf numFmtId="167" fontId="5" fillId="0" borderId="0" xfId="293" applyNumberFormat="1" applyFont="1">
      <alignment/>
      <protection/>
    </xf>
    <xf numFmtId="0" fontId="0" fillId="0" borderId="10" xfId="293" applyBorder="1">
      <alignment/>
      <protection/>
    </xf>
    <xf numFmtId="193" fontId="0" fillId="0" borderId="26" xfId="293" applyNumberFormat="1" applyBorder="1">
      <alignment/>
      <protection/>
    </xf>
    <xf numFmtId="0" fontId="0" fillId="0" borderId="26" xfId="293" applyBorder="1">
      <alignment/>
      <protection/>
    </xf>
    <xf numFmtId="0" fontId="0" fillId="0" borderId="16" xfId="293" applyBorder="1">
      <alignment/>
      <protection/>
    </xf>
    <xf numFmtId="227" fontId="0" fillId="0" borderId="13" xfId="293" applyNumberFormat="1" applyBorder="1" applyAlignment="1">
      <alignment horizontal="right"/>
      <protection/>
    </xf>
    <xf numFmtId="226" fontId="0" fillId="0" borderId="1" xfId="293" applyNumberFormat="1" applyBorder="1">
      <alignment/>
      <protection/>
    </xf>
    <xf numFmtId="49" fontId="0" fillId="0" borderId="1" xfId="293" applyNumberFormat="1" applyBorder="1">
      <alignment/>
      <protection/>
    </xf>
    <xf numFmtId="49" fontId="0" fillId="0" borderId="1" xfId="293" applyNumberFormat="1" applyFont="1" applyBorder="1">
      <alignment/>
      <protection/>
    </xf>
    <xf numFmtId="176" fontId="0" fillId="0" borderId="0" xfId="293" applyNumberFormat="1" applyAlignment="1">
      <alignment horizontal="right"/>
      <protection/>
    </xf>
    <xf numFmtId="185" fontId="0" fillId="0" borderId="1" xfId="293" applyNumberFormat="1" applyFont="1" applyBorder="1">
      <alignment/>
      <protection/>
    </xf>
    <xf numFmtId="0" fontId="0" fillId="0" borderId="1" xfId="293" applyBorder="1">
      <alignment/>
      <protection/>
    </xf>
    <xf numFmtId="227" fontId="0" fillId="0" borderId="27" xfId="293" applyNumberFormat="1" applyBorder="1" applyAlignment="1">
      <alignment horizontal="right"/>
      <protection/>
    </xf>
    <xf numFmtId="226" fontId="0" fillId="0" borderId="16" xfId="293" applyNumberFormat="1" applyBorder="1">
      <alignment/>
      <protection/>
    </xf>
    <xf numFmtId="179" fontId="0" fillId="0" borderId="1" xfId="34" applyFont="1" applyBorder="1">
      <alignment/>
      <protection/>
    </xf>
    <xf numFmtId="0" fontId="0" fillId="0" borderId="0" xfId="293" applyAlignment="1">
      <alignment horizontal="center"/>
      <protection/>
    </xf>
    <xf numFmtId="0" fontId="0" fillId="0" borderId="0" xfId="293" applyAlignment="1">
      <alignment horizontal="center" wrapText="1"/>
      <protection/>
    </xf>
    <xf numFmtId="0" fontId="0" fillId="0" borderId="1" xfId="293" applyBorder="1" applyAlignment="1">
      <alignment horizontal="center" wrapText="1"/>
      <protection/>
    </xf>
    <xf numFmtId="0" fontId="1" fillId="0" borderId="0" xfId="293" applyFont="1" applyAlignment="1">
      <alignment horizontal="center"/>
      <protection/>
    </xf>
    <xf numFmtId="0" fontId="1" fillId="0" borderId="18" xfId="293" applyFont="1" applyBorder="1" applyAlignment="1">
      <alignment horizontal="center" wrapText="1"/>
      <protection/>
    </xf>
    <xf numFmtId="0" fontId="1" fillId="0" borderId="23" xfId="293" applyFont="1" applyBorder="1" applyAlignment="1">
      <alignment horizontal="center" wrapText="1"/>
      <protection/>
    </xf>
    <xf numFmtId="0" fontId="1" fillId="0" borderId="23" xfId="293" applyFont="1" applyBorder="1" applyAlignment="1">
      <alignment horizontal="center" wrapText="1"/>
      <protection/>
    </xf>
    <xf numFmtId="0" fontId="4" fillId="0" borderId="0" xfId="396" applyAlignment="1">
      <alignment horizontal="centerContinuous"/>
      <protection/>
    </xf>
    <xf numFmtId="0" fontId="4" fillId="0" borderId="0" xfId="396" applyFont="1" applyAlignment="1">
      <alignment horizontal="centerContinuous"/>
      <protection/>
    </xf>
    <xf numFmtId="0" fontId="4" fillId="0" borderId="0" xfId="293" applyFont="1">
      <alignment/>
      <protection/>
    </xf>
    <xf numFmtId="0" fontId="4" fillId="0" borderId="0" xfId="293" applyFont="1" applyAlignment="1">
      <alignment horizontal="centerContinuous" wrapText="1"/>
      <protection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228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9" fontId="0" fillId="0" borderId="1" xfId="34" applyFont="1" applyFill="1" applyBorder="1">
      <alignment/>
      <protection/>
    </xf>
    <xf numFmtId="49" fontId="0" fillId="0" borderId="1" xfId="0" applyNumberFormat="1" applyFill="1" applyBorder="1" applyAlignment="1">
      <alignment/>
    </xf>
    <xf numFmtId="0" fontId="0" fillId="0" borderId="22" xfId="0" applyFont="1" applyBorder="1" applyAlignment="1">
      <alignment/>
    </xf>
    <xf numFmtId="226" fontId="0" fillId="0" borderId="1" xfId="0" applyNumberFormat="1" applyFont="1" applyBorder="1" applyAlignment="1">
      <alignment/>
    </xf>
    <xf numFmtId="179" fontId="0" fillId="0" borderId="1" xfId="34" applyFill="1" applyBorder="1">
      <alignment/>
      <protection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8" fontId="0" fillId="0" borderId="16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4" fillId="0" borderId="0" xfId="0" applyNumberFormat="1" applyFont="1" applyAlignment="1">
      <alignment horizontal="centerContinuous"/>
    </xf>
    <xf numFmtId="0" fontId="35" fillId="0" borderId="0" xfId="254">
      <alignment/>
      <protection/>
    </xf>
    <xf numFmtId="185" fontId="16" fillId="0" borderId="0" xfId="220" applyNumberFormat="1">
      <alignment/>
      <protection/>
    </xf>
    <xf numFmtId="0" fontId="16" fillId="0" borderId="0" xfId="220">
      <alignment/>
      <protection/>
    </xf>
    <xf numFmtId="49" fontId="5" fillId="0" borderId="0" xfId="254" applyNumberFormat="1" applyFont="1">
      <alignment/>
      <protection/>
    </xf>
    <xf numFmtId="218" fontId="16" fillId="0" borderId="0" xfId="220" applyNumberFormat="1">
      <alignment/>
      <protection/>
    </xf>
    <xf numFmtId="167" fontId="0" fillId="0" borderId="0" xfId="264" applyNumberFormat="1" applyFont="1" applyFill="1" applyBorder="1" applyAlignment="1">
      <alignment horizontal="left"/>
      <protection/>
    </xf>
    <xf numFmtId="218" fontId="0" fillId="0" borderId="10" xfId="220" applyNumberFormat="1" applyFont="1" applyBorder="1" quotePrefix="1">
      <alignment/>
      <protection/>
    </xf>
    <xf numFmtId="185" fontId="0" fillId="0" borderId="26" xfId="220" applyNumberFormat="1" applyFont="1" applyBorder="1" quotePrefix="1">
      <alignment/>
      <protection/>
    </xf>
    <xf numFmtId="0" fontId="0" fillId="0" borderId="26" xfId="220" applyFont="1" applyBorder="1">
      <alignment/>
      <protection/>
    </xf>
    <xf numFmtId="174" fontId="0" fillId="0" borderId="16" xfId="220" applyNumberFormat="1" applyFont="1" applyBorder="1" applyAlignment="1">
      <alignment horizontal="right"/>
      <protection/>
    </xf>
    <xf numFmtId="229" fontId="0" fillId="0" borderId="0" xfId="220" applyNumberFormat="1" applyFont="1" applyBorder="1" quotePrefix="1">
      <alignment/>
      <protection/>
    </xf>
    <xf numFmtId="194" fontId="0" fillId="0" borderId="22" xfId="220" applyNumberFormat="1" applyFont="1" applyBorder="1" quotePrefix="1">
      <alignment/>
      <protection/>
    </xf>
    <xf numFmtId="166" fontId="0" fillId="0" borderId="1" xfId="302" applyNumberFormat="1" applyFont="1" applyFill="1" applyBorder="1">
      <alignment/>
      <protection/>
    </xf>
    <xf numFmtId="215" fontId="0" fillId="0" borderId="1" xfId="220" applyNumberFormat="1" applyFont="1" applyBorder="1" applyAlignment="1" quotePrefix="1">
      <alignment horizontal="left"/>
      <protection/>
    </xf>
    <xf numFmtId="174" fontId="0" fillId="0" borderId="1" xfId="220" applyNumberFormat="1" applyFont="1" applyBorder="1" applyAlignment="1">
      <alignment horizontal="left"/>
      <protection/>
    </xf>
    <xf numFmtId="230" fontId="0" fillId="0" borderId="22" xfId="220" applyNumberFormat="1" applyFont="1" applyBorder="1" quotePrefix="1">
      <alignment/>
      <protection/>
    </xf>
    <xf numFmtId="1" fontId="0" fillId="0" borderId="1" xfId="302" applyNumberFormat="1" applyFont="1" applyFill="1" applyBorder="1">
      <alignment/>
      <protection/>
    </xf>
    <xf numFmtId="231" fontId="0" fillId="0" borderId="0" xfId="220" applyNumberFormat="1" applyFont="1" applyBorder="1" quotePrefix="1">
      <alignment/>
      <protection/>
    </xf>
    <xf numFmtId="232" fontId="0" fillId="0" borderId="1" xfId="220" applyNumberFormat="1" applyFont="1" applyBorder="1" applyAlignment="1" quotePrefix="1">
      <alignment horizontal="left"/>
      <protection/>
    </xf>
    <xf numFmtId="192" fontId="1" fillId="0" borderId="27" xfId="220" applyNumberFormat="1" applyFont="1" applyBorder="1" applyAlignment="1">
      <alignment horizontal="center"/>
      <protection/>
    </xf>
    <xf numFmtId="192" fontId="1" fillId="0" borderId="26" xfId="220" applyNumberFormat="1" applyFont="1" applyBorder="1" applyAlignment="1">
      <alignment horizontal="center"/>
      <protection/>
    </xf>
    <xf numFmtId="0" fontId="1" fillId="0" borderId="26" xfId="220" applyNumberFormat="1" applyFont="1" applyBorder="1" applyAlignment="1">
      <alignment horizontal="center"/>
      <protection/>
    </xf>
    <xf numFmtId="174" fontId="1" fillId="0" borderId="16" xfId="220" applyNumberFormat="1" applyFont="1" applyBorder="1" applyAlignment="1" quotePrefix="1">
      <alignment horizontal="center"/>
      <protection/>
    </xf>
    <xf numFmtId="192" fontId="1" fillId="0" borderId="41" xfId="220" applyNumberFormat="1" applyFont="1" applyBorder="1" applyAlignment="1">
      <alignment horizontal="center"/>
      <protection/>
    </xf>
    <xf numFmtId="192" fontId="1" fillId="0" borderId="38" xfId="220" applyNumberFormat="1" applyFont="1" applyBorder="1" applyAlignment="1">
      <alignment horizontal="center"/>
      <protection/>
    </xf>
    <xf numFmtId="0" fontId="1" fillId="0" borderId="38" xfId="220" applyFont="1" applyBorder="1">
      <alignment/>
      <protection/>
    </xf>
    <xf numFmtId="0" fontId="1" fillId="0" borderId="17" xfId="220" applyFont="1" applyBorder="1" applyAlignment="1">
      <alignment horizontal="center"/>
      <protection/>
    </xf>
    <xf numFmtId="189" fontId="0" fillId="0" borderId="10" xfId="220" applyNumberFormat="1" applyFont="1" applyBorder="1" quotePrefix="1">
      <alignment/>
      <protection/>
    </xf>
    <xf numFmtId="211" fontId="0" fillId="0" borderId="10" xfId="220" applyNumberFormat="1" applyFont="1" applyBorder="1" quotePrefix="1">
      <alignment/>
      <protection/>
    </xf>
    <xf numFmtId="166" fontId="0" fillId="0" borderId="10" xfId="220" applyNumberFormat="1" applyFont="1" applyBorder="1" quotePrefix="1">
      <alignment/>
      <protection/>
    </xf>
    <xf numFmtId="167" fontId="7" fillId="0" borderId="10" xfId="307" applyNumberFormat="1" applyFont="1" applyBorder="1">
      <alignment/>
      <protection/>
    </xf>
    <xf numFmtId="185" fontId="36" fillId="0" borderId="0" xfId="220" applyNumberFormat="1" applyFont="1" applyAlignment="1">
      <alignment horizontal="centerContinuous"/>
      <protection/>
    </xf>
    <xf numFmtId="0" fontId="36" fillId="0" borderId="0" xfId="220" applyFont="1" applyAlignment="1">
      <alignment horizontal="centerContinuous"/>
      <protection/>
    </xf>
    <xf numFmtId="0" fontId="4" fillId="0" borderId="0" xfId="254" applyFont="1" applyBorder="1" applyAlignment="1">
      <alignment horizontal="centerContinuous" wrapText="1"/>
      <protection/>
    </xf>
    <xf numFmtId="230" fontId="0" fillId="0" borderId="0" xfId="220" applyNumberFormat="1" applyFont="1" applyBorder="1" quotePrefix="1">
      <alignment/>
      <protection/>
    </xf>
    <xf numFmtId="1" fontId="0" fillId="0" borderId="0" xfId="302" applyNumberFormat="1" applyFont="1" applyFill="1" applyBorder="1">
      <alignment/>
      <protection/>
    </xf>
    <xf numFmtId="174" fontId="1" fillId="0" borderId="0" xfId="220" applyNumberFormat="1" applyFont="1" applyBorder="1" applyAlignment="1">
      <alignment horizontal="left"/>
      <protection/>
    </xf>
    <xf numFmtId="166" fontId="0" fillId="0" borderId="0" xfId="220" applyNumberFormat="1" applyFont="1" applyBorder="1" quotePrefix="1">
      <alignment/>
      <protection/>
    </xf>
    <xf numFmtId="167" fontId="5" fillId="0" borderId="0" xfId="264" applyNumberFormat="1" applyFont="1" applyFill="1" applyBorder="1" applyAlignment="1">
      <alignment horizontal="left"/>
      <protection/>
    </xf>
    <xf numFmtId="218" fontId="0" fillId="0" borderId="0" xfId="220" applyNumberFormat="1" applyFont="1" applyBorder="1" quotePrefix="1">
      <alignment/>
      <protection/>
    </xf>
    <xf numFmtId="167" fontId="7" fillId="0" borderId="0" xfId="307" applyNumberFormat="1" applyFont="1" applyBorder="1">
      <alignment/>
      <protection/>
    </xf>
    <xf numFmtId="230" fontId="0" fillId="0" borderId="26" xfId="220" applyNumberFormat="1" applyFont="1" applyBorder="1" quotePrefix="1">
      <alignment/>
      <protection/>
    </xf>
    <xf numFmtId="166" fontId="0" fillId="0" borderId="26" xfId="220" applyNumberFormat="1" applyFont="1" applyBorder="1" quotePrefix="1">
      <alignment/>
      <protection/>
    </xf>
    <xf numFmtId="167" fontId="7" fillId="0" borderId="16" xfId="307" applyNumberFormat="1" applyFont="1" applyBorder="1">
      <alignment/>
      <protection/>
    </xf>
    <xf numFmtId="185" fontId="0" fillId="0" borderId="13" xfId="220" applyNumberFormat="1" applyFont="1" applyBorder="1" applyAlignment="1" quotePrefix="1">
      <alignment horizontal="right"/>
      <protection/>
    </xf>
    <xf numFmtId="185" fontId="0" fillId="0" borderId="22" xfId="220" applyNumberFormat="1" applyFont="1" applyBorder="1" applyAlignment="1">
      <alignment horizontal="right"/>
      <protection/>
    </xf>
    <xf numFmtId="0" fontId="0" fillId="0" borderId="22" xfId="220" applyNumberFormat="1" applyFont="1" applyBorder="1" quotePrefix="1">
      <alignment/>
      <protection/>
    </xf>
    <xf numFmtId="0" fontId="0" fillId="0" borderId="1" xfId="220" applyNumberFormat="1" applyFont="1" applyBorder="1" quotePrefix="1">
      <alignment/>
      <protection/>
    </xf>
    <xf numFmtId="205" fontId="0" fillId="0" borderId="13" xfId="220" applyNumberFormat="1" applyFont="1" applyBorder="1" applyAlignment="1" quotePrefix="1">
      <alignment horizontal="right"/>
      <protection/>
    </xf>
    <xf numFmtId="233" fontId="0" fillId="0" borderId="0" xfId="220" applyNumberFormat="1" applyFont="1" applyBorder="1" applyAlignment="1" quotePrefix="1">
      <alignment horizontal="right"/>
      <protection/>
    </xf>
    <xf numFmtId="234" fontId="0" fillId="0" borderId="22" xfId="220" applyNumberFormat="1" applyFont="1" applyBorder="1" applyAlignment="1" quotePrefix="1">
      <alignment horizontal="right"/>
      <protection/>
    </xf>
    <xf numFmtId="191" fontId="0" fillId="0" borderId="0" xfId="220" applyNumberFormat="1" applyFont="1" applyBorder="1" quotePrefix="1">
      <alignment/>
      <protection/>
    </xf>
    <xf numFmtId="167" fontId="7" fillId="0" borderId="0" xfId="307" applyNumberFormat="1" applyBorder="1">
      <alignment/>
      <protection/>
    </xf>
    <xf numFmtId="191" fontId="0" fillId="0" borderId="26" xfId="220" applyNumberFormat="1" applyFont="1" applyBorder="1" quotePrefix="1">
      <alignment/>
      <protection/>
    </xf>
    <xf numFmtId="167" fontId="7" fillId="0" borderId="16" xfId="307" applyNumberFormat="1" applyBorder="1">
      <alignment/>
      <protection/>
    </xf>
    <xf numFmtId="191" fontId="0" fillId="0" borderId="22" xfId="220" applyNumberFormat="1" applyFont="1" applyBorder="1" quotePrefix="1">
      <alignment/>
      <protection/>
    </xf>
    <xf numFmtId="167" fontId="7" fillId="0" borderId="1" xfId="307" applyNumberFormat="1" applyBorder="1">
      <alignment/>
      <protection/>
    </xf>
    <xf numFmtId="205" fontId="0" fillId="0" borderId="0" xfId="220" applyNumberFormat="1" applyFont="1" applyBorder="1" applyAlignment="1" quotePrefix="1">
      <alignment horizontal="right"/>
      <protection/>
    </xf>
    <xf numFmtId="205" fontId="0" fillId="0" borderId="0" xfId="220" applyNumberFormat="1" applyFont="1" applyBorder="1" applyAlignment="1">
      <alignment horizontal="right"/>
      <protection/>
    </xf>
    <xf numFmtId="200" fontId="1" fillId="0" borderId="22" xfId="220" applyNumberFormat="1" applyFont="1" applyBorder="1" applyAlignment="1">
      <alignment horizontal="right"/>
      <protection/>
    </xf>
    <xf numFmtId="166" fontId="0" fillId="0" borderId="22" xfId="220" applyNumberFormat="1" applyFont="1" applyBorder="1">
      <alignment/>
      <protection/>
    </xf>
    <xf numFmtId="166" fontId="0" fillId="0" borderId="22" xfId="220" applyNumberFormat="1" applyFont="1" applyBorder="1" quotePrefix="1">
      <alignment/>
      <protection/>
    </xf>
    <xf numFmtId="185" fontId="0" fillId="0" borderId="39" xfId="220" applyNumberFormat="1" applyFont="1" applyBorder="1" applyAlignment="1" quotePrefix="1">
      <alignment horizontal="right"/>
      <protection/>
    </xf>
    <xf numFmtId="185" fontId="0" fillId="0" borderId="0" xfId="220" applyNumberFormat="1" applyFont="1" applyBorder="1" applyAlignment="1" quotePrefix="1">
      <alignment horizontal="right"/>
      <protection/>
    </xf>
    <xf numFmtId="0" fontId="0" fillId="0" borderId="1" xfId="220" applyNumberFormat="1" applyFont="1" applyBorder="1">
      <alignment/>
      <protection/>
    </xf>
    <xf numFmtId="185" fontId="0" fillId="0" borderId="0" xfId="220" applyNumberFormat="1" applyFont="1" applyBorder="1">
      <alignment/>
      <protection/>
    </xf>
    <xf numFmtId="185" fontId="0" fillId="0" borderId="0" xfId="220" applyNumberFormat="1" applyFont="1">
      <alignment/>
      <protection/>
    </xf>
    <xf numFmtId="0" fontId="0" fillId="0" borderId="0" xfId="220" applyFont="1">
      <alignment/>
      <protection/>
    </xf>
    <xf numFmtId="0" fontId="0" fillId="0" borderId="0" xfId="220" applyFont="1" applyBorder="1">
      <alignment/>
      <protection/>
    </xf>
    <xf numFmtId="189" fontId="0" fillId="0" borderId="0" xfId="220" applyNumberFormat="1" applyFont="1" applyBorder="1" quotePrefix="1">
      <alignment/>
      <protection/>
    </xf>
    <xf numFmtId="211" fontId="0" fillId="0" borderId="0" xfId="220" applyNumberFormat="1" applyFont="1" applyBorder="1" quotePrefix="1">
      <alignment/>
      <protection/>
    </xf>
    <xf numFmtId="211" fontId="0" fillId="0" borderId="26" xfId="220" applyNumberFormat="1" applyFont="1" applyBorder="1" quotePrefix="1">
      <alignment/>
      <protection/>
    </xf>
    <xf numFmtId="232" fontId="0" fillId="0" borderId="0" xfId="220" applyNumberFormat="1" applyFont="1" applyBorder="1" applyAlignment="1" quotePrefix="1">
      <alignment horizontal="left"/>
      <protection/>
    </xf>
    <xf numFmtId="189" fontId="0" fillId="0" borderId="26" xfId="220" applyNumberFormat="1" applyFont="1" applyBorder="1" quotePrefix="1">
      <alignment/>
      <protection/>
    </xf>
    <xf numFmtId="232" fontId="0" fillId="0" borderId="16" xfId="220" applyNumberFormat="1" applyFont="1" applyBorder="1" applyAlignment="1" quotePrefix="1">
      <alignment horizontal="left"/>
      <protection/>
    </xf>
    <xf numFmtId="174" fontId="0" fillId="0" borderId="0" xfId="220" applyNumberFormat="1" applyFont="1" applyBorder="1" applyAlignment="1" quotePrefix="1">
      <alignment horizontal="right"/>
      <protection/>
    </xf>
    <xf numFmtId="218" fontId="0" fillId="0" borderId="27" xfId="220" applyNumberFormat="1" applyFont="1" applyBorder="1" quotePrefix="1">
      <alignment/>
      <protection/>
    </xf>
    <xf numFmtId="174" fontId="0" fillId="0" borderId="16" xfId="220" applyNumberFormat="1" applyFont="1" applyBorder="1" applyAlignment="1" quotePrefix="1">
      <alignment horizontal="right"/>
      <protection/>
    </xf>
    <xf numFmtId="229" fontId="0" fillId="0" borderId="27" xfId="220" applyNumberFormat="1" applyFont="1" applyBorder="1" quotePrefix="1">
      <alignment/>
      <protection/>
    </xf>
    <xf numFmtId="0" fontId="31" fillId="0" borderId="22" xfId="220" applyNumberFormat="1" applyFont="1" applyBorder="1">
      <alignment/>
      <protection/>
    </xf>
    <xf numFmtId="222" fontId="0" fillId="0" borderId="0" xfId="220" applyNumberFormat="1" applyFont="1" applyBorder="1" applyAlignment="1">
      <alignment horizontal="right"/>
      <protection/>
    </xf>
    <xf numFmtId="222" fontId="0" fillId="0" borderId="22" xfId="220" applyNumberFormat="1" applyFont="1" applyBorder="1" applyAlignment="1">
      <alignment horizontal="right"/>
      <protection/>
    </xf>
    <xf numFmtId="0" fontId="31" fillId="0" borderId="1" xfId="220" applyNumberFormat="1" applyFont="1" applyBorder="1">
      <alignment/>
      <protection/>
    </xf>
    <xf numFmtId="229" fontId="0" fillId="0" borderId="10" xfId="220" applyNumberFormat="1" applyFont="1" applyBorder="1" quotePrefix="1">
      <alignment/>
      <protection/>
    </xf>
    <xf numFmtId="194" fontId="0" fillId="0" borderId="26" xfId="220" applyNumberFormat="1" applyFont="1" applyBorder="1" quotePrefix="1">
      <alignment/>
      <protection/>
    </xf>
    <xf numFmtId="185" fontId="0" fillId="0" borderId="32" xfId="220" applyNumberFormat="1" applyFont="1" applyBorder="1" applyAlignment="1" quotePrefix="1">
      <alignment horizontal="right"/>
      <protection/>
    </xf>
    <xf numFmtId="185" fontId="0" fillId="0" borderId="33" xfId="220" applyNumberFormat="1" applyFont="1" applyBorder="1" applyAlignment="1">
      <alignment horizontal="right"/>
      <protection/>
    </xf>
    <xf numFmtId="0" fontId="37" fillId="0" borderId="0" xfId="0" applyNumberFormat="1" applyFont="1" applyBorder="1" applyAlignment="1">
      <alignment horizontal="right" vertical="top"/>
    </xf>
    <xf numFmtId="0" fontId="37" fillId="0" borderId="30" xfId="0" applyFont="1" applyBorder="1" applyAlignment="1">
      <alignment horizontal="left" vertical="top"/>
    </xf>
    <xf numFmtId="3" fontId="37" fillId="0" borderId="20" xfId="0" applyNumberFormat="1" applyFont="1" applyBorder="1" applyAlignment="1">
      <alignment horizontal="center" vertical="top"/>
    </xf>
    <xf numFmtId="0" fontId="37" fillId="0" borderId="0" xfId="0" applyFont="1" applyBorder="1" applyAlignment="1">
      <alignment horizontal="left" vertical="top"/>
    </xf>
    <xf numFmtId="3" fontId="37" fillId="0" borderId="0" xfId="0" applyNumberFormat="1" applyFont="1" applyBorder="1" applyAlignment="1">
      <alignment horizontal="center" vertical="top"/>
    </xf>
    <xf numFmtId="0" fontId="37" fillId="0" borderId="27" xfId="0" applyNumberFormat="1" applyFont="1" applyBorder="1" applyAlignment="1">
      <alignment horizontal="right" vertical="top"/>
    </xf>
    <xf numFmtId="0" fontId="37" fillId="0" borderId="26" xfId="0" applyFont="1" applyBorder="1" applyAlignment="1">
      <alignment horizontal="left" vertical="top"/>
    </xf>
    <xf numFmtId="0" fontId="0" fillId="0" borderId="26" xfId="0" applyBorder="1" applyAlignment="1">
      <alignment/>
    </xf>
    <xf numFmtId="235" fontId="0" fillId="0" borderId="13" xfId="0" applyNumberFormat="1" applyBorder="1" applyAlignment="1">
      <alignment horizontal="right"/>
    </xf>
    <xf numFmtId="178" fontId="0" fillId="0" borderId="1" xfId="0" applyNumberFormat="1" applyBorder="1" applyAlignment="1">
      <alignment/>
    </xf>
    <xf numFmtId="205" fontId="0" fillId="0" borderId="22" xfId="0" applyNumberFormat="1" applyBorder="1" applyAlignment="1">
      <alignment horizontal="right"/>
    </xf>
    <xf numFmtId="229" fontId="0" fillId="0" borderId="13" xfId="0" applyNumberFormat="1" applyBorder="1" applyAlignment="1">
      <alignment/>
    </xf>
    <xf numFmtId="229" fontId="0" fillId="0" borderId="22" xfId="0" applyNumberFormat="1" applyBorder="1" applyAlignment="1">
      <alignment/>
    </xf>
    <xf numFmtId="0" fontId="37" fillId="0" borderId="13" xfId="0" applyNumberFormat="1" applyFont="1" applyBorder="1" applyAlignment="1">
      <alignment horizontal="right" vertical="top"/>
    </xf>
    <xf numFmtId="0" fontId="37" fillId="0" borderId="22" xfId="0" applyFont="1" applyBorder="1" applyAlignment="1">
      <alignment horizontal="left" vertical="top"/>
    </xf>
    <xf numFmtId="0" fontId="37" fillId="0" borderId="1" xfId="0" applyFont="1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Alignment="1">
      <alignment/>
    </xf>
    <xf numFmtId="0" fontId="1" fillId="0" borderId="3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179" fontId="4" fillId="0" borderId="0" xfId="0" applyNumberFormat="1" applyFont="1" applyAlignment="1">
      <alignment horizontal="centerContinuous"/>
    </xf>
    <xf numFmtId="193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93" fontId="0" fillId="0" borderId="27" xfId="0" applyNumberFormat="1" applyBorder="1" applyAlignment="1">
      <alignment/>
    </xf>
    <xf numFmtId="178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236" fontId="0" fillId="0" borderId="13" xfId="0" applyNumberFormat="1" applyBorder="1" applyAlignment="1">
      <alignment/>
    </xf>
    <xf numFmtId="229" fontId="0" fillId="0" borderId="31" xfId="0" applyNumberFormat="1" applyBorder="1" applyAlignment="1">
      <alignment/>
    </xf>
    <xf numFmtId="205" fontId="0" fillId="0" borderId="31" xfId="0" applyNumberFormat="1" applyBorder="1" applyAlignment="1">
      <alignment horizontal="right"/>
    </xf>
    <xf numFmtId="0" fontId="0" fillId="0" borderId="30" xfId="0" applyBorder="1" applyAlignment="1">
      <alignment/>
    </xf>
    <xf numFmtId="178" fontId="0" fillId="0" borderId="30" xfId="0" applyNumberFormat="1" applyBorder="1" applyAlignment="1">
      <alignment/>
    </xf>
    <xf numFmtId="193" fontId="0" fillId="0" borderId="13" xfId="0" applyNumberFormat="1" applyBorder="1" applyAlignment="1">
      <alignment horizontal="right"/>
    </xf>
    <xf numFmtId="19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1" fillId="0" borderId="36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5" fillId="0" borderId="0" xfId="158" applyNumberFormat="1" applyFont="1" quotePrefix="1">
      <alignment/>
      <protection/>
    </xf>
    <xf numFmtId="49" fontId="5" fillId="0" borderId="0" xfId="0" applyNumberFormat="1" applyFont="1" applyAlignment="1" quotePrefix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Border="1" applyAlignment="1">
      <alignment horizontal="right"/>
    </xf>
    <xf numFmtId="166" fontId="0" fillId="0" borderId="22" xfId="0" applyNumberFormat="1" applyBorder="1" applyAlignment="1">
      <alignment horizontal="left"/>
    </xf>
    <xf numFmtId="237" fontId="0" fillId="0" borderId="1" xfId="0" applyNumberFormat="1" applyBorder="1" applyAlignment="1">
      <alignment horizontal="left"/>
    </xf>
    <xf numFmtId="176" fontId="0" fillId="0" borderId="31" xfId="0" applyNumberFormat="1" applyBorder="1" applyAlignment="1">
      <alignment horizontal="right"/>
    </xf>
    <xf numFmtId="213" fontId="0" fillId="0" borderId="22" xfId="0" applyNumberFormat="1" applyBorder="1" applyAlignment="1">
      <alignment horizontal="left"/>
    </xf>
    <xf numFmtId="237" fontId="0" fillId="0" borderId="1" xfId="0" applyNumberFormat="1" applyFont="1" applyBorder="1" applyAlignment="1">
      <alignment horizontal="left"/>
    </xf>
    <xf numFmtId="175" fontId="0" fillId="0" borderId="31" xfId="0" applyNumberFormat="1" applyBorder="1" applyAlignment="1" quotePrefix="1">
      <alignment horizontal="right"/>
    </xf>
    <xf numFmtId="166" fontId="0" fillId="0" borderId="1" xfId="0" applyNumberFormat="1" applyBorder="1" applyAlignment="1">
      <alignment horizontal="left"/>
    </xf>
    <xf numFmtId="238" fontId="0" fillId="0" borderId="1" xfId="0" applyNumberFormat="1" applyBorder="1" applyAlignment="1">
      <alignment horizontal="left"/>
    </xf>
    <xf numFmtId="166" fontId="0" fillId="0" borderId="1" xfId="0" applyNumberFormat="1" applyFont="1" applyBorder="1" applyAlignment="1">
      <alignment horizontal="left"/>
    </xf>
    <xf numFmtId="238" fontId="0" fillId="0" borderId="1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" fillId="0" borderId="0" xfId="182" applyAlignment="1">
      <alignment horizontal="center" wrapText="1"/>
      <protection/>
    </xf>
    <xf numFmtId="0" fontId="1" fillId="0" borderId="35" xfId="182" applyFont="1" applyBorder="1" applyAlignment="1">
      <alignment horizontal="center" wrapText="1"/>
      <protection/>
    </xf>
    <xf numFmtId="0" fontId="1" fillId="0" borderId="28" xfId="182" applyFont="1" applyBorder="1" applyAlignment="1">
      <alignment horizontal="center" wrapText="1"/>
      <protection/>
    </xf>
    <xf numFmtId="0" fontId="1" fillId="0" borderId="42" xfId="182" applyFont="1" applyBorder="1" applyAlignment="1">
      <alignment horizontal="center" wrapText="1"/>
      <protection/>
    </xf>
    <xf numFmtId="0" fontId="1" fillId="0" borderId="36" xfId="182" applyFont="1" applyBorder="1" applyAlignment="1">
      <alignment horizontal="center" wrapText="1"/>
      <protection/>
    </xf>
    <xf numFmtId="0" fontId="1" fillId="0" borderId="26" xfId="182" applyFont="1" applyBorder="1" applyAlignment="1">
      <alignment horizontal="center" wrapText="1"/>
      <protection/>
    </xf>
    <xf numFmtId="0" fontId="0" fillId="0" borderId="43" xfId="0" applyBorder="1" applyAlignment="1">
      <alignment/>
    </xf>
    <xf numFmtId="0" fontId="4" fillId="0" borderId="0" xfId="396" applyBorder="1" applyAlignment="1">
      <alignment horizontal="centerContinuous" wrapText="1"/>
      <protection/>
    </xf>
    <xf numFmtId="176" fontId="0" fillId="0" borderId="27" xfId="0" applyNumberFormat="1" applyBorder="1" applyAlignment="1">
      <alignment horizontal="right"/>
    </xf>
    <xf numFmtId="166" fontId="0" fillId="0" borderId="26" xfId="0" applyNumberFormat="1" applyBorder="1" applyAlignment="1">
      <alignment horizontal="left"/>
    </xf>
    <xf numFmtId="237" fontId="0" fillId="0" borderId="29" xfId="0" applyNumberFormat="1" applyBorder="1" applyAlignment="1">
      <alignment horizontal="left"/>
    </xf>
    <xf numFmtId="176" fontId="0" fillId="0" borderId="13" xfId="0" applyNumberFormat="1" applyBorder="1" applyAlignment="1">
      <alignment horizontal="right"/>
    </xf>
    <xf numFmtId="175" fontId="0" fillId="0" borderId="1" xfId="0" applyNumberFormat="1" applyBorder="1" applyAlignment="1">
      <alignment horizontal="right"/>
    </xf>
    <xf numFmtId="238" fontId="0" fillId="0" borderId="0" xfId="0" applyNumberFormat="1" applyBorder="1" applyAlignment="1">
      <alignment horizontal="left"/>
    </xf>
    <xf numFmtId="3" fontId="0" fillId="0" borderId="31" xfId="0" applyNumberFormat="1" applyBorder="1" applyAlignment="1">
      <alignment horizontal="center"/>
    </xf>
    <xf numFmtId="49" fontId="31" fillId="0" borderId="22" xfId="0" applyNumberFormat="1" applyFont="1" applyBorder="1" applyAlignment="1">
      <alignment horizontal="left"/>
    </xf>
    <xf numFmtId="49" fontId="38" fillId="0" borderId="22" xfId="0" applyNumberFormat="1" applyFont="1" applyBorder="1" applyAlignment="1">
      <alignment horizontal="left"/>
    </xf>
    <xf numFmtId="238" fontId="0" fillId="0" borderId="30" xfId="0" applyNumberFormat="1" applyFont="1" applyBorder="1" applyAlignment="1">
      <alignment horizontal="left"/>
    </xf>
    <xf numFmtId="176" fontId="0" fillId="0" borderId="24" xfId="0" applyNumberFormat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23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9" fillId="0" borderId="0" xfId="396" applyFont="1" applyAlignment="1">
      <alignment/>
      <protection/>
    </xf>
    <xf numFmtId="49" fontId="5" fillId="0" borderId="0" xfId="287" applyNumberFormat="1" applyFont="1">
      <alignment/>
      <protection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left"/>
    </xf>
    <xf numFmtId="240" fontId="0" fillId="0" borderId="13" xfId="0" applyNumberFormat="1" applyBorder="1" applyAlignment="1">
      <alignment horizontal="right"/>
    </xf>
    <xf numFmtId="241" fontId="0" fillId="0" borderId="1" xfId="0" applyNumberFormat="1" applyBorder="1" applyAlignment="1">
      <alignment horizontal="right"/>
    </xf>
    <xf numFmtId="193" fontId="0" fillId="0" borderId="1" xfId="0" applyNumberFormat="1" applyBorder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178" fontId="0" fillId="0" borderId="0" xfId="0" applyNumberFormat="1" applyAlignment="1">
      <alignment horizontal="left"/>
    </xf>
    <xf numFmtId="242" fontId="0" fillId="0" borderId="0" xfId="0" applyNumberFormat="1" applyAlignment="1">
      <alignment horizontal="left"/>
    </xf>
    <xf numFmtId="0" fontId="17" fillId="0" borderId="0" xfId="0" applyFont="1" applyAlignment="1">
      <alignment horizontal="centerContinuous" wrapText="1"/>
    </xf>
    <xf numFmtId="0" fontId="0" fillId="0" borderId="21" xfId="0" applyBorder="1" applyAlignment="1">
      <alignment horizontal="right"/>
    </xf>
    <xf numFmtId="171" fontId="0" fillId="0" borderId="0" xfId="0" applyNumberFormat="1" applyBorder="1" applyAlignment="1">
      <alignment horizontal="right"/>
    </xf>
    <xf numFmtId="173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69" fontId="0" fillId="0" borderId="20" xfId="0" applyNumberFormat="1" applyBorder="1" applyAlignment="1">
      <alignment horizontal="right"/>
    </xf>
    <xf numFmtId="179" fontId="0" fillId="0" borderId="1" xfId="16" applyNumberFormat="1" applyFont="1" applyBorder="1">
      <alignment/>
      <protection/>
    </xf>
    <xf numFmtId="168" fontId="0" fillId="0" borderId="0" xfId="0" applyNumberFormat="1" applyAlignment="1">
      <alignment horizontal="right"/>
    </xf>
    <xf numFmtId="185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221" fontId="0" fillId="0" borderId="0" xfId="0" applyNumberFormat="1" applyAlignment="1">
      <alignment horizontal="right"/>
    </xf>
    <xf numFmtId="207" fontId="0" fillId="0" borderId="1" xfId="0" applyNumberFormat="1" applyBorder="1" applyAlignment="1">
      <alignment horizontal="right"/>
    </xf>
    <xf numFmtId="221" fontId="0" fillId="0" borderId="1" xfId="0" applyNumberFormat="1" applyBorder="1" applyAlignment="1">
      <alignment horizontal="right"/>
    </xf>
    <xf numFmtId="222" fontId="0" fillId="0" borderId="20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167" fontId="5" fillId="0" borderId="0" xfId="0" applyNumberFormat="1" applyFont="1" applyAlignment="1" quotePrefix="1">
      <alignment/>
    </xf>
    <xf numFmtId="178" fontId="0" fillId="0" borderId="0" xfId="0" applyNumberFormat="1" applyAlignment="1">
      <alignment/>
    </xf>
    <xf numFmtId="243" fontId="0" fillId="0" borderId="1" xfId="0" applyNumberFormat="1" applyBorder="1" applyAlignment="1">
      <alignment horizontal="right"/>
    </xf>
    <xf numFmtId="244" fontId="0" fillId="0" borderId="1" xfId="0" applyNumberFormat="1" applyBorder="1" applyAlignment="1">
      <alignment horizontal="right"/>
    </xf>
    <xf numFmtId="245" fontId="0" fillId="0" borderId="1" xfId="0" applyNumberFormat="1" applyBorder="1" applyAlignment="1">
      <alignment horizontal="center"/>
    </xf>
    <xf numFmtId="246" fontId="0" fillId="0" borderId="1" xfId="0" applyNumberFormat="1" applyBorder="1" applyAlignment="1">
      <alignment horizontal="right"/>
    </xf>
    <xf numFmtId="247" fontId="0" fillId="0" borderId="1" xfId="0" applyNumberFormat="1" applyBorder="1" applyAlignment="1">
      <alignment horizontal="right"/>
    </xf>
    <xf numFmtId="248" fontId="0" fillId="0" borderId="1" xfId="0" applyNumberFormat="1" applyBorder="1" applyAlignment="1">
      <alignment horizontal="right"/>
    </xf>
    <xf numFmtId="181" fontId="0" fillId="0" borderId="1" xfId="34" applyNumberFormat="1" applyFont="1" applyBorder="1" applyAlignment="1">
      <alignment horizontal="left"/>
      <protection/>
    </xf>
    <xf numFmtId="176" fontId="0" fillId="0" borderId="1" xfId="0" applyNumberFormat="1" applyBorder="1" applyAlignment="1">
      <alignment/>
    </xf>
    <xf numFmtId="168" fontId="0" fillId="0" borderId="20" xfId="0" applyNumberFormat="1" applyBorder="1" applyAlignment="1">
      <alignment/>
    </xf>
    <xf numFmtId="174" fontId="0" fillId="0" borderId="0" xfId="0" applyNumberFormat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0" fontId="1" fillId="0" borderId="25" xfId="0" applyFont="1" applyBorder="1" applyAlignment="1">
      <alignment vertical="center"/>
    </xf>
    <xf numFmtId="49" fontId="6" fillId="0" borderId="0" xfId="158" applyNumberFormat="1" applyFont="1">
      <alignment/>
      <protection/>
    </xf>
    <xf numFmtId="171" fontId="0" fillId="0" borderId="0" xfId="0" applyNumberFormat="1" applyAlignment="1">
      <alignment horizontal="right"/>
    </xf>
    <xf numFmtId="171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228" fontId="0" fillId="0" borderId="0" xfId="0" applyNumberFormat="1" applyAlignment="1">
      <alignment horizontal="right"/>
    </xf>
    <xf numFmtId="228" fontId="0" fillId="0" borderId="1" xfId="0" applyNumberFormat="1" applyBorder="1" applyAlignment="1">
      <alignment horizontal="right"/>
    </xf>
    <xf numFmtId="228" fontId="0" fillId="0" borderId="20" xfId="0" applyNumberFormat="1" applyBorder="1" applyAlignment="1">
      <alignment horizontal="right"/>
    </xf>
    <xf numFmtId="249" fontId="0" fillId="0" borderId="0" xfId="0" applyNumberFormat="1" applyAlignment="1">
      <alignment horizontal="right"/>
    </xf>
    <xf numFmtId="249" fontId="0" fillId="0" borderId="1" xfId="0" applyNumberFormat="1" applyBorder="1" applyAlignment="1">
      <alignment horizontal="right"/>
    </xf>
    <xf numFmtId="249" fontId="0" fillId="0" borderId="20" xfId="0" applyNumberFormat="1" applyBorder="1" applyAlignment="1">
      <alignment horizontal="right"/>
    </xf>
    <xf numFmtId="250" fontId="0" fillId="0" borderId="0" xfId="0" applyNumberFormat="1" applyAlignment="1">
      <alignment horizontal="right"/>
    </xf>
    <xf numFmtId="250" fontId="0" fillId="0" borderId="1" xfId="0" applyNumberFormat="1" applyBorder="1" applyAlignment="1">
      <alignment horizontal="right"/>
    </xf>
    <xf numFmtId="250" fontId="0" fillId="0" borderId="20" xfId="0" applyNumberForma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49" fontId="0" fillId="0" borderId="0" xfId="0" applyNumberFormat="1" applyFont="1" applyAlignment="1" quotePrefix="1">
      <alignment horizontal="left"/>
    </xf>
    <xf numFmtId="167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185" fontId="31" fillId="0" borderId="10" xfId="0" applyNumberFormat="1" applyFont="1" applyBorder="1" applyAlignment="1">
      <alignment/>
    </xf>
    <xf numFmtId="185" fontId="31" fillId="0" borderId="16" xfId="0" applyNumberFormat="1" applyFont="1" applyBorder="1" applyAlignment="1">
      <alignment/>
    </xf>
    <xf numFmtId="185" fontId="41" fillId="0" borderId="21" xfId="0" applyNumberFormat="1" applyFont="1" applyBorder="1" applyAlignment="1">
      <alignment/>
    </xf>
    <xf numFmtId="0" fontId="0" fillId="0" borderId="16" xfId="0" applyFont="1" applyBorder="1" applyAlignment="1">
      <alignment/>
    </xf>
    <xf numFmtId="168" fontId="98" fillId="0" borderId="0" xfId="0" applyNumberFormat="1" applyFont="1" applyFill="1" applyAlignment="1">
      <alignment/>
    </xf>
    <xf numFmtId="168" fontId="98" fillId="0" borderId="1" xfId="0" applyNumberFormat="1" applyFont="1" applyFill="1" applyBorder="1" applyAlignment="1">
      <alignment/>
    </xf>
    <xf numFmtId="206" fontId="99" fillId="0" borderId="1" xfId="0" applyNumberFormat="1" applyFont="1" applyBorder="1" applyAlignment="1">
      <alignment horizontal="right"/>
    </xf>
    <xf numFmtId="193" fontId="98" fillId="0" borderId="1" xfId="0" applyNumberFormat="1" applyFont="1" applyBorder="1" applyAlignment="1">
      <alignment/>
    </xf>
    <xf numFmtId="3" fontId="98" fillId="0" borderId="1" xfId="0" applyNumberFormat="1" applyFont="1" applyBorder="1" applyAlignment="1">
      <alignment/>
    </xf>
    <xf numFmtId="206" fontId="98" fillId="0" borderId="20" xfId="0" applyNumberFormat="1" applyFont="1" applyFill="1" applyBorder="1" applyAlignment="1" quotePrefix="1">
      <alignment horizontal="right"/>
    </xf>
    <xf numFmtId="175" fontId="98" fillId="0" borderId="20" xfId="0" applyNumberFormat="1" applyFont="1" applyFill="1" applyBorder="1" applyAlignment="1">
      <alignment horizontal="right"/>
    </xf>
    <xf numFmtId="178" fontId="0" fillId="0" borderId="1" xfId="0" applyNumberFormat="1" applyFont="1" applyBorder="1" applyAlignment="1">
      <alignment/>
    </xf>
    <xf numFmtId="168" fontId="98" fillId="0" borderId="0" xfId="0" applyNumberFormat="1" applyFont="1" applyFill="1" applyAlignment="1" quotePrefix="1">
      <alignment/>
    </xf>
    <xf numFmtId="174" fontId="98" fillId="0" borderId="1" xfId="0" applyNumberFormat="1" applyFont="1" applyFill="1" applyBorder="1" applyAlignment="1" quotePrefix="1">
      <alignment horizontal="right"/>
    </xf>
    <xf numFmtId="191" fontId="98" fillId="0" borderId="1" xfId="0" applyNumberFormat="1" applyFont="1" applyFill="1" applyBorder="1" applyAlignment="1">
      <alignment/>
    </xf>
    <xf numFmtId="3" fontId="98" fillId="0" borderId="1" xfId="0" applyNumberFormat="1" applyFont="1" applyBorder="1" applyAlignment="1" quotePrefix="1">
      <alignment horizontal="right"/>
    </xf>
    <xf numFmtId="185" fontId="99" fillId="0" borderId="1" xfId="0" applyNumberFormat="1" applyFont="1" applyFill="1" applyBorder="1" applyAlignment="1">
      <alignment/>
    </xf>
    <xf numFmtId="193" fontId="98" fillId="0" borderId="20" xfId="0" applyNumberFormat="1" applyFont="1" applyFill="1" applyBorder="1" applyAlignment="1">
      <alignment/>
    </xf>
    <xf numFmtId="185" fontId="99" fillId="0" borderId="20" xfId="0" applyNumberFormat="1" applyFont="1" applyFill="1" applyBorder="1" applyAlignment="1">
      <alignment/>
    </xf>
    <xf numFmtId="0" fontId="42" fillId="0" borderId="1" xfId="0" applyFont="1" applyBorder="1" applyAlignment="1">
      <alignment/>
    </xf>
    <xf numFmtId="191" fontId="98" fillId="0" borderId="20" xfId="0" applyNumberFormat="1" applyFont="1" applyFill="1" applyBorder="1" applyAlignment="1">
      <alignment/>
    </xf>
    <xf numFmtId="176" fontId="98" fillId="0" borderId="20" xfId="0" applyNumberFormat="1" applyFont="1" applyBorder="1" applyAlignment="1">
      <alignment/>
    </xf>
    <xf numFmtId="185" fontId="99" fillId="0" borderId="0" xfId="0" applyNumberFormat="1" applyFont="1" applyAlignment="1">
      <alignment/>
    </xf>
    <xf numFmtId="185" fontId="99" fillId="0" borderId="20" xfId="0" applyNumberFormat="1" applyFont="1" applyBorder="1" applyAlignment="1">
      <alignment/>
    </xf>
    <xf numFmtId="174" fontId="98" fillId="0" borderId="0" xfId="0" applyNumberFormat="1" applyFont="1" applyAlignment="1" quotePrefix="1">
      <alignment horizontal="right"/>
    </xf>
    <xf numFmtId="192" fontId="98" fillId="0" borderId="1" xfId="0" applyNumberFormat="1" applyFont="1" applyBorder="1" applyAlignment="1" quotePrefix="1">
      <alignment horizontal="right"/>
    </xf>
    <xf numFmtId="206" fontId="98" fillId="0" borderId="1" xfId="0" applyNumberFormat="1" applyFont="1" applyFill="1" applyBorder="1" applyAlignment="1">
      <alignment horizontal="right"/>
    </xf>
    <xf numFmtId="185" fontId="99" fillId="0" borderId="1" xfId="0" applyNumberFormat="1" applyFont="1" applyBorder="1" applyAlignment="1">
      <alignment/>
    </xf>
    <xf numFmtId="185" fontId="99" fillId="0" borderId="1" xfId="0" applyNumberFormat="1" applyFont="1" applyBorder="1" applyAlignment="1">
      <alignment horizontal="center" wrapText="1"/>
    </xf>
    <xf numFmtId="178" fontId="42" fillId="0" borderId="1" xfId="0" applyNumberFormat="1" applyFont="1" applyBorder="1" applyAlignment="1">
      <alignment/>
    </xf>
    <xf numFmtId="174" fontId="98" fillId="0" borderId="1" xfId="0" applyNumberFormat="1" applyFont="1" applyBorder="1" applyAlignment="1">
      <alignment horizontal="right"/>
    </xf>
    <xf numFmtId="192" fontId="98" fillId="0" borderId="1" xfId="0" applyNumberFormat="1" applyFont="1" applyBorder="1" applyAlignment="1">
      <alignment horizontal="right"/>
    </xf>
    <xf numFmtId="49" fontId="98" fillId="0" borderId="1" xfId="0" applyNumberFormat="1" applyFont="1" applyBorder="1" applyAlignment="1" quotePrefix="1">
      <alignment horizontal="right"/>
    </xf>
    <xf numFmtId="192" fontId="98" fillId="0" borderId="20" xfId="0" applyNumberFormat="1" applyFont="1" applyBorder="1" applyAlignment="1">
      <alignment horizontal="right"/>
    </xf>
    <xf numFmtId="178" fontId="43" fillId="0" borderId="1" xfId="0" applyNumberFormat="1" applyFont="1" applyBorder="1" applyAlignment="1">
      <alignment/>
    </xf>
    <xf numFmtId="0" fontId="43" fillId="0" borderId="1" xfId="0" applyFont="1" applyBorder="1" applyAlignment="1">
      <alignment/>
    </xf>
    <xf numFmtId="0" fontId="0" fillId="0" borderId="0" xfId="0" applyAlignment="1">
      <alignment wrapText="1"/>
    </xf>
    <xf numFmtId="185" fontId="100" fillId="0" borderId="0" xfId="0" applyNumberFormat="1" applyFont="1" applyBorder="1" applyAlignment="1">
      <alignment horizontal="center" wrapText="1"/>
    </xf>
    <xf numFmtId="185" fontId="100" fillId="0" borderId="1" xfId="0" applyNumberFormat="1" applyFont="1" applyBorder="1" applyAlignment="1">
      <alignment horizontal="center" wrapText="1"/>
    </xf>
    <xf numFmtId="185" fontId="100" fillId="0" borderId="1" xfId="0" applyNumberFormat="1" applyFont="1" applyBorder="1" applyAlignment="1">
      <alignment/>
    </xf>
    <xf numFmtId="168" fontId="100" fillId="0" borderId="20" xfId="0" applyNumberFormat="1" applyFont="1" applyBorder="1" applyAlignment="1">
      <alignment/>
    </xf>
    <xf numFmtId="185" fontId="100" fillId="0" borderId="20" xfId="0" applyNumberFormat="1" applyFont="1" applyBorder="1" applyAlignment="1">
      <alignment horizontal="center" wrapText="1"/>
    </xf>
    <xf numFmtId="0" fontId="44" fillId="0" borderId="1" xfId="0" applyFont="1" applyBorder="1" applyAlignment="1">
      <alignment horizontal="center" wrapText="1"/>
    </xf>
    <xf numFmtId="174" fontId="98" fillId="0" borderId="27" xfId="0" applyNumberFormat="1" applyFont="1" applyBorder="1" applyAlignment="1" quotePrefix="1">
      <alignment horizontal="right"/>
    </xf>
    <xf numFmtId="174" fontId="98" fillId="0" borderId="26" xfId="0" applyNumberFormat="1" applyFont="1" applyFill="1" applyBorder="1" applyAlignment="1" quotePrefix="1">
      <alignment horizontal="right"/>
    </xf>
    <xf numFmtId="206" fontId="98" fillId="0" borderId="26" xfId="0" applyNumberFormat="1" applyFont="1" applyFill="1" applyBorder="1" applyAlignment="1">
      <alignment horizontal="right"/>
    </xf>
    <xf numFmtId="192" fontId="98" fillId="0" borderId="16" xfId="0" applyNumberFormat="1" applyFont="1" applyBorder="1" applyAlignment="1">
      <alignment horizontal="right"/>
    </xf>
    <xf numFmtId="49" fontId="98" fillId="0" borderId="29" xfId="0" applyNumberFormat="1" applyFont="1" applyBorder="1" applyAlignment="1" quotePrefix="1">
      <alignment horizontal="right"/>
    </xf>
    <xf numFmtId="206" fontId="98" fillId="0" borderId="21" xfId="0" applyNumberFormat="1" applyFont="1" applyBorder="1" applyAlignment="1" quotePrefix="1">
      <alignment horizontal="right"/>
    </xf>
    <xf numFmtId="176" fontId="98" fillId="0" borderId="24" xfId="0" applyNumberFormat="1" applyFont="1" applyBorder="1" applyAlignment="1" quotePrefix="1">
      <alignment/>
    </xf>
    <xf numFmtId="0" fontId="4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Continuous" vertical="center"/>
    </xf>
    <xf numFmtId="0" fontId="1" fillId="0" borderId="2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0" fillId="0" borderId="1" xfId="0" applyBorder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5" fillId="0" borderId="0" xfId="0" applyFont="1" applyFill="1" applyBorder="1" applyAlignment="1">
      <alignment/>
    </xf>
    <xf numFmtId="194" fontId="0" fillId="0" borderId="27" xfId="0" applyNumberFormat="1" applyFont="1" applyBorder="1" applyAlignment="1">
      <alignment/>
    </xf>
    <xf numFmtId="202" fontId="0" fillId="0" borderId="16" xfId="0" applyNumberFormat="1" applyFont="1" applyFill="1" applyBorder="1" applyAlignment="1" quotePrefix="1">
      <alignment horizontal="right"/>
    </xf>
    <xf numFmtId="177" fontId="0" fillId="0" borderId="16" xfId="0" applyNumberFormat="1" applyFont="1" applyFill="1" applyBorder="1" applyAlignment="1">
      <alignment/>
    </xf>
    <xf numFmtId="177" fontId="0" fillId="0" borderId="24" xfId="0" applyNumberFormat="1" applyFont="1" applyBorder="1" applyAlignment="1">
      <alignment/>
    </xf>
    <xf numFmtId="194" fontId="0" fillId="0" borderId="13" xfId="0" applyNumberFormat="1" applyFont="1" applyFill="1" applyBorder="1" applyAlignment="1">
      <alignment/>
    </xf>
    <xf numFmtId="202" fontId="101" fillId="0" borderId="1" xfId="0" applyNumberFormat="1" applyFont="1" applyFill="1" applyBorder="1" applyAlignment="1" quotePrefix="1">
      <alignment horizontal="right"/>
    </xf>
    <xf numFmtId="177" fontId="0" fillId="0" borderId="1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26" fontId="0" fillId="0" borderId="1" xfId="0" applyNumberFormat="1" applyFont="1" applyFill="1" applyBorder="1" applyAlignment="1">
      <alignment/>
    </xf>
    <xf numFmtId="0" fontId="43" fillId="0" borderId="1" xfId="0" applyFont="1" applyFill="1" applyBorder="1" applyAlignment="1">
      <alignment/>
    </xf>
    <xf numFmtId="185" fontId="44" fillId="0" borderId="13" xfId="0" applyNumberFormat="1" applyFont="1" applyFill="1" applyBorder="1" applyAlignment="1">
      <alignment horizontal="center" wrapText="1"/>
    </xf>
    <xf numFmtId="185" fontId="44" fillId="0" borderId="1" xfId="0" applyNumberFormat="1" applyFont="1" applyFill="1" applyBorder="1" applyAlignment="1">
      <alignment horizontal="center" wrapText="1"/>
    </xf>
    <xf numFmtId="168" fontId="44" fillId="0" borderId="20" xfId="0" applyNumberFormat="1" applyFont="1" applyFill="1" applyBorder="1" applyAlignment="1">
      <alignment/>
    </xf>
    <xf numFmtId="0" fontId="44" fillId="0" borderId="1" xfId="0" applyFont="1" applyFill="1" applyBorder="1" applyAlignment="1">
      <alignment horizontal="center" wrapText="1"/>
    </xf>
    <xf numFmtId="194" fontId="0" fillId="0" borderId="27" xfId="0" applyNumberFormat="1" applyFont="1" applyFill="1" applyBorder="1" applyAlignment="1">
      <alignment/>
    </xf>
    <xf numFmtId="226" fontId="0" fillId="0" borderId="16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43" fillId="0" borderId="1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0" fillId="0" borderId="1" xfId="0" applyFont="1" applyBorder="1" applyAlignment="1">
      <alignment horizontal="centerContinuous"/>
    </xf>
    <xf numFmtId="167" fontId="5" fillId="0" borderId="0" xfId="158" quotePrefix="1">
      <alignment/>
      <protection/>
    </xf>
    <xf numFmtId="222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222" fontId="0" fillId="0" borderId="10" xfId="0" applyNumberFormat="1" applyBorder="1" applyAlignment="1">
      <alignment/>
    </xf>
    <xf numFmtId="222" fontId="0" fillId="0" borderId="16" xfId="0" applyNumberFormat="1" applyBorder="1" applyAlignment="1">
      <alignment/>
    </xf>
    <xf numFmtId="222" fontId="0" fillId="0" borderId="21" xfId="0" applyNumberFormat="1" applyBorder="1" applyAlignment="1">
      <alignment/>
    </xf>
    <xf numFmtId="228" fontId="0" fillId="0" borderId="0" xfId="0" applyNumberFormat="1" applyBorder="1" applyAlignment="1" applyProtection="1">
      <alignment/>
      <protection/>
    </xf>
    <xf numFmtId="169" fontId="0" fillId="0" borderId="37" xfId="0" applyNumberFormat="1" applyBorder="1" applyAlignment="1" applyProtection="1">
      <alignment/>
      <protection/>
    </xf>
    <xf numFmtId="228" fontId="0" fillId="0" borderId="37" xfId="0" applyNumberFormat="1" applyBorder="1" applyAlignment="1" applyProtection="1">
      <alignment/>
      <protection/>
    </xf>
    <xf numFmtId="169" fontId="0" fillId="0" borderId="20" xfId="0" applyNumberFormat="1" applyBorder="1" applyAlignment="1" applyProtection="1">
      <alignment/>
      <protection/>
    </xf>
    <xf numFmtId="228" fontId="0" fillId="0" borderId="20" xfId="0" applyNumberFormat="1" applyBorder="1" applyAlignment="1" applyProtection="1">
      <alignment/>
      <protection/>
    </xf>
    <xf numFmtId="251" fontId="0" fillId="0" borderId="1" xfId="0" applyNumberFormat="1" applyBorder="1" applyAlignment="1">
      <alignment horizontal="left"/>
    </xf>
    <xf numFmtId="252" fontId="0" fillId="0" borderId="1" xfId="0" applyNumberFormat="1" applyFont="1" applyBorder="1" applyAlignment="1">
      <alignment horizontal="right"/>
    </xf>
    <xf numFmtId="221" fontId="0" fillId="0" borderId="0" xfId="0" applyNumberFormat="1" applyBorder="1" applyAlignment="1">
      <alignment/>
    </xf>
    <xf numFmtId="221" fontId="0" fillId="0" borderId="1" xfId="0" applyNumberFormat="1" applyBorder="1" applyAlignment="1">
      <alignment/>
    </xf>
    <xf numFmtId="221" fontId="0" fillId="0" borderId="20" xfId="0" applyNumberFormat="1" applyBorder="1" applyAlignment="1">
      <alignment/>
    </xf>
    <xf numFmtId="222" fontId="0" fillId="0" borderId="1" xfId="0" applyNumberFormat="1" applyBorder="1" applyAlignment="1">
      <alignment/>
    </xf>
    <xf numFmtId="222" fontId="0" fillId="0" borderId="20" xfId="0" applyNumberFormat="1" applyBorder="1" applyAlignment="1">
      <alignment/>
    </xf>
    <xf numFmtId="49" fontId="0" fillId="0" borderId="1" xfId="0" applyNumberFormat="1" applyBorder="1" applyAlignment="1">
      <alignment/>
    </xf>
    <xf numFmtId="228" fontId="0" fillId="0" borderId="48" xfId="0" applyNumberFormat="1" applyBorder="1" applyAlignment="1" applyProtection="1">
      <alignment/>
      <protection/>
    </xf>
    <xf numFmtId="178" fontId="0" fillId="0" borderId="1" xfId="0" applyNumberFormat="1" applyFont="1" applyBorder="1" applyAlignment="1">
      <alignment/>
    </xf>
    <xf numFmtId="178" fontId="0" fillId="0" borderId="1" xfId="0" applyNumberFormat="1" applyBorder="1" applyAlignment="1">
      <alignment/>
    </xf>
    <xf numFmtId="253" fontId="0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93" fontId="0" fillId="0" borderId="0" xfId="0" applyNumberFormat="1" applyBorder="1" applyAlignment="1" applyProtection="1">
      <alignment/>
      <protection/>
    </xf>
    <xf numFmtId="185" fontId="0" fillId="0" borderId="37" xfId="0" applyNumberFormat="1" applyBorder="1" applyAlignment="1" applyProtection="1">
      <alignment/>
      <protection/>
    </xf>
    <xf numFmtId="193" fontId="0" fillId="0" borderId="37" xfId="0" applyNumberFormat="1" applyBorder="1" applyAlignment="1" applyProtection="1">
      <alignment/>
      <protection/>
    </xf>
    <xf numFmtId="185" fontId="0" fillId="0" borderId="48" xfId="0" applyNumberFormat="1" applyBorder="1" applyAlignment="1" applyProtection="1">
      <alignment/>
      <protection/>
    </xf>
    <xf numFmtId="193" fontId="0" fillId="0" borderId="48" xfId="0" applyNumberFormat="1" applyBorder="1" applyAlignment="1" applyProtection="1">
      <alignment/>
      <protection/>
    </xf>
    <xf numFmtId="0" fontId="1" fillId="0" borderId="18" xfId="182" applyBorder="1" applyAlignment="1">
      <alignment horizontal="centerContinuous" vertical="center" wrapText="1"/>
      <protection/>
    </xf>
    <xf numFmtId="0" fontId="1" fillId="0" borderId="10" xfId="182" applyBorder="1" applyAlignment="1">
      <alignment horizontal="centerContinuous" vertical="center" wrapText="1"/>
      <protection/>
    </xf>
    <xf numFmtId="0" fontId="1" fillId="0" borderId="1" xfId="182" applyBorder="1" applyAlignment="1">
      <alignment horizontal="center" vertical="center" wrapText="1"/>
      <protection/>
    </xf>
    <xf numFmtId="0" fontId="1" fillId="0" borderId="20" xfId="182" applyBorder="1" applyAlignment="1">
      <alignment horizontal="center" vertical="center" wrapText="1"/>
      <protection/>
    </xf>
    <xf numFmtId="49" fontId="0" fillId="0" borderId="43" xfId="0" applyNumberFormat="1" applyBorder="1" applyAlignment="1">
      <alignment horizontal="right"/>
    </xf>
    <xf numFmtId="49" fontId="0" fillId="0" borderId="0" xfId="0" applyNumberFormat="1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centerContinuous" wrapText="1"/>
    </xf>
    <xf numFmtId="191" fontId="0" fillId="0" borderId="0" xfId="0" applyNumberFormat="1" applyBorder="1" applyAlignment="1" applyProtection="1">
      <alignment/>
      <protection locked="0"/>
    </xf>
    <xf numFmtId="191" fontId="0" fillId="0" borderId="1" xfId="0" applyNumberFormat="1" applyBorder="1" applyAlignment="1" applyProtection="1">
      <alignment/>
      <protection/>
    </xf>
    <xf numFmtId="191" fontId="0" fillId="0" borderId="1" xfId="0" applyNumberFormat="1" applyBorder="1" applyAlignment="1" applyProtection="1">
      <alignment/>
      <protection locked="0"/>
    </xf>
    <xf numFmtId="191" fontId="0" fillId="0" borderId="1" xfId="0" applyNumberFormat="1" applyFont="1" applyBorder="1" applyAlignment="1" applyProtection="1">
      <alignment/>
      <protection locked="0"/>
    </xf>
    <xf numFmtId="191" fontId="0" fillId="0" borderId="1" xfId="0" applyNumberFormat="1" applyFont="1" applyBorder="1" applyAlignment="1" applyProtection="1">
      <alignment/>
      <protection/>
    </xf>
    <xf numFmtId="191" fontId="0" fillId="0" borderId="10" xfId="0" applyNumberFormat="1" applyBorder="1" applyAlignment="1" applyProtection="1">
      <alignment/>
      <protection/>
    </xf>
    <xf numFmtId="191" fontId="0" fillId="0" borderId="16" xfId="0" applyNumberFormat="1" applyBorder="1" applyAlignment="1" applyProtection="1">
      <alignment/>
      <protection/>
    </xf>
    <xf numFmtId="191" fontId="0" fillId="0" borderId="16" xfId="0" applyNumberFormat="1" applyFont="1" applyBorder="1" applyAlignment="1" applyProtection="1">
      <alignment/>
      <protection/>
    </xf>
    <xf numFmtId="0" fontId="0" fillId="0" borderId="33" xfId="0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Continuous" vertical="center"/>
    </xf>
    <xf numFmtId="49" fontId="1" fillId="0" borderId="23" xfId="0" applyNumberFormat="1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0" fillId="0" borderId="0" xfId="0" applyAlignment="1">
      <alignment horizontal="centerContinuous" wrapText="1"/>
    </xf>
    <xf numFmtId="177" fontId="0" fillId="0" borderId="26" xfId="290" applyNumberFormat="1" applyBorder="1">
      <alignment/>
      <protection/>
    </xf>
    <xf numFmtId="3" fontId="0" fillId="0" borderId="26" xfId="290" applyNumberFormat="1" applyBorder="1" applyAlignment="1">
      <alignment horizontal="center"/>
      <protection/>
    </xf>
    <xf numFmtId="207" fontId="0" fillId="0" borderId="13" xfId="290" applyNumberFormat="1" applyBorder="1">
      <alignment/>
      <protection/>
    </xf>
    <xf numFmtId="207" fontId="0" fillId="0" borderId="1" xfId="290" applyNumberFormat="1" applyBorder="1">
      <alignment/>
      <protection/>
    </xf>
    <xf numFmtId="221" fontId="0" fillId="0" borderId="1" xfId="290" applyNumberFormat="1" applyBorder="1">
      <alignment/>
      <protection/>
    </xf>
    <xf numFmtId="222" fontId="0" fillId="0" borderId="31" xfId="290" applyNumberFormat="1" applyBorder="1">
      <alignment/>
      <protection/>
    </xf>
    <xf numFmtId="253" fontId="0" fillId="0" borderId="0" xfId="0" applyNumberFormat="1" applyBorder="1" applyAlignment="1">
      <alignment horizontal="right"/>
    </xf>
    <xf numFmtId="234" fontId="0" fillId="0" borderId="1" xfId="0" applyNumberFormat="1" applyBorder="1" applyAlignment="1">
      <alignment horizontal="right"/>
    </xf>
    <xf numFmtId="221" fontId="0" fillId="0" borderId="22" xfId="0" applyNumberFormat="1" applyBorder="1" applyAlignment="1">
      <alignment/>
    </xf>
    <xf numFmtId="177" fontId="0" fillId="0" borderId="22" xfId="290" applyNumberFormat="1" applyBorder="1">
      <alignment/>
      <protection/>
    </xf>
    <xf numFmtId="3" fontId="0" fillId="0" borderId="22" xfId="290" applyNumberFormat="1" applyBorder="1" applyAlignment="1">
      <alignment horizontal="center"/>
      <protection/>
    </xf>
    <xf numFmtId="176" fontId="0" fillId="0" borderId="0" xfId="290" applyNumberFormat="1">
      <alignment/>
      <protection/>
    </xf>
    <xf numFmtId="168" fontId="0" fillId="0" borderId="1" xfId="290" applyNumberFormat="1" applyBorder="1">
      <alignment/>
      <protection/>
    </xf>
    <xf numFmtId="168" fontId="0" fillId="0" borderId="30" xfId="290" applyNumberFormat="1" applyBorder="1">
      <alignment/>
      <protection/>
    </xf>
    <xf numFmtId="185" fontId="0" fillId="0" borderId="31" xfId="290" applyNumberFormat="1" applyBorder="1">
      <alignment/>
      <protection/>
    </xf>
    <xf numFmtId="178" fontId="0" fillId="0" borderId="1" xfId="0" applyNumberFormat="1" applyFont="1" applyBorder="1" applyAlignment="1">
      <alignment horizontal="left"/>
    </xf>
    <xf numFmtId="0" fontId="0" fillId="0" borderId="22" xfId="290" applyBorder="1">
      <alignment/>
      <protection/>
    </xf>
    <xf numFmtId="49" fontId="0" fillId="0" borderId="1" xfId="0" applyNumberFormat="1" applyFont="1" applyBorder="1" applyAlignment="1">
      <alignment/>
    </xf>
    <xf numFmtId="0" fontId="0" fillId="0" borderId="33" xfId="290" applyBorder="1">
      <alignment/>
      <protection/>
    </xf>
    <xf numFmtId="186" fontId="0" fillId="0" borderId="0" xfId="0" applyNumberFormat="1" applyFont="1" applyAlignment="1">
      <alignment horizontal="left"/>
    </xf>
    <xf numFmtId="193" fontId="0" fillId="0" borderId="0" xfId="0" applyNumberFormat="1" applyFont="1" applyBorder="1" applyAlignment="1">
      <alignment/>
    </xf>
    <xf numFmtId="193" fontId="0" fillId="0" borderId="39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193" fontId="0" fillId="0" borderId="29" xfId="0" applyNumberFormat="1" applyFont="1" applyBorder="1" applyAlignment="1">
      <alignment/>
    </xf>
    <xf numFmtId="193" fontId="0" fillId="0" borderId="24" xfId="0" applyNumberFormat="1" applyFon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30" xfId="0" applyNumberFormat="1" applyBorder="1" applyAlignment="1">
      <alignment/>
    </xf>
    <xf numFmtId="228" fontId="0" fillId="0" borderId="31" xfId="0" applyNumberFormat="1" applyBorder="1" applyAlignment="1">
      <alignment/>
    </xf>
    <xf numFmtId="169" fontId="0" fillId="0" borderId="22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20" xfId="0" applyNumberFormat="1" applyBorder="1" applyAlignment="1">
      <alignment/>
    </xf>
    <xf numFmtId="193" fontId="0" fillId="0" borderId="30" xfId="0" applyNumberFormat="1" applyFont="1" applyBorder="1" applyAlignment="1">
      <alignment/>
    </xf>
    <xf numFmtId="193" fontId="0" fillId="0" borderId="20" xfId="0" applyNumberFormat="1" applyFont="1" applyBorder="1" applyAlignment="1">
      <alignment/>
    </xf>
    <xf numFmtId="193" fontId="0" fillId="0" borderId="22" xfId="0" applyNumberFormat="1" applyFont="1" applyBorder="1" applyAlignment="1">
      <alignment/>
    </xf>
    <xf numFmtId="193" fontId="0" fillId="0" borderId="31" xfId="0" applyNumberFormat="1" applyFont="1" applyBorder="1" applyAlignment="1">
      <alignment/>
    </xf>
    <xf numFmtId="193" fontId="0" fillId="0" borderId="13" xfId="0" applyNumberFormat="1" applyFont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30" xfId="0" applyNumberFormat="1" applyFon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2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1" xfId="0" applyNumberFormat="1" applyBorder="1" applyAlignment="1">
      <alignment/>
    </xf>
    <xf numFmtId="193" fontId="0" fillId="0" borderId="2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8" xfId="0" applyFont="1" applyBorder="1" applyAlignment="1" quotePrefix="1">
      <alignment horizontal="centerContinuous" vertical="center"/>
    </xf>
    <xf numFmtId="241" fontId="0" fillId="0" borderId="20" xfId="0" applyNumberFormat="1" applyBorder="1" applyAlignment="1">
      <alignment/>
    </xf>
    <xf numFmtId="254" fontId="0" fillId="0" borderId="20" xfId="0" applyNumberFormat="1" applyBorder="1" applyAlignment="1">
      <alignment/>
    </xf>
    <xf numFmtId="185" fontId="0" fillId="0" borderId="0" xfId="0" applyNumberFormat="1" applyAlignment="1">
      <alignment/>
    </xf>
    <xf numFmtId="193" fontId="0" fillId="0" borderId="20" xfId="0" applyNumberFormat="1" applyBorder="1" applyAlignment="1">
      <alignment/>
    </xf>
    <xf numFmtId="185" fontId="0" fillId="0" borderId="0" xfId="0" applyNumberFormat="1" applyFill="1" applyAlignment="1">
      <alignment/>
    </xf>
    <xf numFmtId="185" fontId="0" fillId="0" borderId="30" xfId="0" applyNumberFormat="1" applyFont="1" applyFill="1" applyBorder="1" applyAlignment="1">
      <alignment/>
    </xf>
    <xf numFmtId="193" fontId="0" fillId="0" borderId="31" xfId="0" applyNumberFormat="1" applyFont="1" applyFill="1" applyBorder="1" applyAlignment="1">
      <alignment/>
    </xf>
    <xf numFmtId="185" fontId="0" fillId="0" borderId="1" xfId="0" applyNumberFormat="1" applyFont="1" applyBorder="1" applyAlignment="1">
      <alignment/>
    </xf>
    <xf numFmtId="193" fontId="31" fillId="0" borderId="13" xfId="0" applyNumberFormat="1" applyFont="1" applyBorder="1" applyAlignment="1">
      <alignment/>
    </xf>
    <xf numFmtId="193" fontId="31" fillId="0" borderId="30" xfId="0" applyNumberFormat="1" applyFont="1" applyBorder="1" applyAlignment="1">
      <alignment/>
    </xf>
    <xf numFmtId="193" fontId="31" fillId="0" borderId="20" xfId="0" applyNumberFormat="1" applyFont="1" applyBorder="1" applyAlignment="1">
      <alignment/>
    </xf>
    <xf numFmtId="193" fontId="31" fillId="0" borderId="22" xfId="0" applyNumberFormat="1" applyFont="1" applyBorder="1" applyAlignment="1">
      <alignment/>
    </xf>
    <xf numFmtId="185" fontId="31" fillId="0" borderId="32" xfId="0" applyNumberFormat="1" applyFont="1" applyBorder="1" applyAlignment="1">
      <alignment/>
    </xf>
    <xf numFmtId="185" fontId="31" fillId="0" borderId="49" xfId="0" applyNumberFormat="1" applyFont="1" applyBorder="1" applyAlignment="1">
      <alignment/>
    </xf>
    <xf numFmtId="185" fontId="31" fillId="0" borderId="20" xfId="0" applyNumberFormat="1" applyFont="1" applyBorder="1" applyAlignment="1">
      <alignment/>
    </xf>
    <xf numFmtId="185" fontId="31" fillId="0" borderId="40" xfId="0" applyNumberFormat="1" applyFont="1" applyBorder="1" applyAlignment="1">
      <alignment/>
    </xf>
    <xf numFmtId="185" fontId="0" fillId="0" borderId="27" xfId="0" applyNumberFormat="1" applyFont="1" applyBorder="1" applyAlignment="1">
      <alignment/>
    </xf>
    <xf numFmtId="185" fontId="0" fillId="0" borderId="29" xfId="0" applyNumberFormat="1" applyFont="1" applyBorder="1" applyAlignment="1">
      <alignment/>
    </xf>
    <xf numFmtId="193" fontId="0" fillId="0" borderId="21" xfId="0" applyNumberFormat="1" applyBorder="1" applyAlignment="1">
      <alignment/>
    </xf>
    <xf numFmtId="0" fontId="1" fillId="0" borderId="18" xfId="0" applyFont="1" applyFill="1" applyBorder="1" applyAlignment="1">
      <alignment horizontal="centerContinuous" vertical="center"/>
    </xf>
    <xf numFmtId="49" fontId="1" fillId="0" borderId="18" xfId="0" applyNumberFormat="1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0" fontId="0" fillId="0" borderId="27" xfId="0" applyBorder="1" applyAlignment="1">
      <alignment/>
    </xf>
    <xf numFmtId="241" fontId="0" fillId="0" borderId="13" xfId="0" applyNumberFormat="1" applyFont="1" applyFill="1" applyBorder="1" applyAlignment="1">
      <alignment/>
    </xf>
    <xf numFmtId="221" fontId="0" fillId="0" borderId="0" xfId="0" applyNumberFormat="1" applyFont="1" applyFill="1" applyBorder="1" applyAlignment="1">
      <alignment/>
    </xf>
    <xf numFmtId="222" fontId="0" fillId="0" borderId="20" xfId="0" applyNumberFormat="1" applyFont="1" applyBorder="1" applyAlignment="1">
      <alignment/>
    </xf>
    <xf numFmtId="241" fontId="0" fillId="0" borderId="22" xfId="0" applyNumberFormat="1" applyFont="1" applyBorder="1" applyAlignment="1">
      <alignment/>
    </xf>
    <xf numFmtId="221" fontId="0" fillId="0" borderId="30" xfId="0" applyNumberFormat="1" applyFont="1" applyBorder="1" applyAlignment="1">
      <alignment/>
    </xf>
    <xf numFmtId="193" fontId="0" fillId="0" borderId="13" xfId="0" applyNumberFormat="1" applyBorder="1" applyAlignment="1">
      <alignment/>
    </xf>
    <xf numFmtId="193" fontId="0" fillId="0" borderId="22" xfId="0" applyNumberFormat="1" applyBorder="1" applyAlignment="1">
      <alignment/>
    </xf>
    <xf numFmtId="193" fontId="0" fillId="0" borderId="30" xfId="0" applyNumberFormat="1" applyBorder="1" applyAlignment="1">
      <alignment/>
    </xf>
    <xf numFmtId="174" fontId="0" fillId="0" borderId="30" xfId="0" applyNumberFormat="1" applyBorder="1" applyAlignment="1" quotePrefix="1">
      <alignment horizontal="right"/>
    </xf>
    <xf numFmtId="168" fontId="0" fillId="0" borderId="30" xfId="0" applyNumberFormat="1" applyBorder="1" applyAlignment="1">
      <alignment/>
    </xf>
    <xf numFmtId="168" fontId="0" fillId="0" borderId="29" xfId="0" applyNumberFormat="1" applyBorder="1" applyAlignment="1">
      <alignment/>
    </xf>
    <xf numFmtId="185" fontId="0" fillId="0" borderId="21" xfId="0" applyNumberFormat="1" applyBorder="1" applyAlignment="1">
      <alignment/>
    </xf>
    <xf numFmtId="193" fontId="0" fillId="0" borderId="26" xfId="0" applyNumberFormat="1" applyBorder="1" applyAlignment="1">
      <alignment/>
    </xf>
    <xf numFmtId="185" fontId="0" fillId="0" borderId="24" xfId="0" applyNumberFormat="1" applyBorder="1" applyAlignment="1">
      <alignment/>
    </xf>
    <xf numFmtId="0" fontId="48" fillId="0" borderId="50" xfId="0" applyFont="1" applyFill="1" applyBorder="1" applyAlignment="1">
      <alignment horizontal="center" wrapText="1"/>
    </xf>
    <xf numFmtId="0" fontId="48" fillId="0" borderId="51" xfId="0" applyFont="1" applyFill="1" applyBorder="1" applyAlignment="1">
      <alignment horizontal="center" wrapText="1"/>
    </xf>
    <xf numFmtId="0" fontId="48" fillId="0" borderId="52" xfId="0" applyFont="1" applyFill="1" applyBorder="1" applyAlignment="1">
      <alignment horizontal="center" wrapText="1"/>
    </xf>
    <xf numFmtId="0" fontId="48" fillId="0" borderId="53" xfId="0" applyFont="1" applyFill="1" applyBorder="1" applyAlignment="1">
      <alignment horizontal="center" wrapText="1"/>
    </xf>
    <xf numFmtId="49" fontId="1" fillId="0" borderId="18" xfId="0" applyNumberFormat="1" applyFont="1" applyBorder="1" applyAlignment="1">
      <alignment horizontal="centerContinuous" vertical="center"/>
    </xf>
    <xf numFmtId="0" fontId="29" fillId="0" borderId="0" xfId="0" applyFont="1" applyAlignment="1">
      <alignment/>
    </xf>
    <xf numFmtId="255" fontId="0" fillId="0" borderId="13" xfId="0" applyNumberFormat="1" applyBorder="1" applyAlignment="1">
      <alignment/>
    </xf>
    <xf numFmtId="256" fontId="0" fillId="0" borderId="22" xfId="0" applyNumberFormat="1" applyBorder="1" applyAlignment="1">
      <alignment/>
    </xf>
    <xf numFmtId="255" fontId="0" fillId="0" borderId="22" xfId="0" applyNumberFormat="1" applyBorder="1" applyAlignment="1">
      <alignment/>
    </xf>
    <xf numFmtId="255" fontId="0" fillId="0" borderId="30" xfId="0" applyNumberFormat="1" applyBorder="1" applyAlignment="1">
      <alignment/>
    </xf>
    <xf numFmtId="257" fontId="0" fillId="0" borderId="20" xfId="0" applyNumberFormat="1" applyBorder="1" applyAlignment="1">
      <alignment/>
    </xf>
    <xf numFmtId="222" fontId="97" fillId="0" borderId="13" xfId="230" applyNumberFormat="1" applyFont="1" applyBorder="1">
      <alignment/>
      <protection/>
    </xf>
    <xf numFmtId="222" fontId="97" fillId="0" borderId="22" xfId="230" applyNumberFormat="1" applyFont="1" applyBorder="1">
      <alignment/>
      <protection/>
    </xf>
    <xf numFmtId="222" fontId="97" fillId="0" borderId="30" xfId="230" applyNumberFormat="1" applyFont="1" applyBorder="1">
      <alignment/>
      <protection/>
    </xf>
    <xf numFmtId="222" fontId="97" fillId="0" borderId="31" xfId="230" applyNumberFormat="1" applyFont="1" applyBorder="1">
      <alignment/>
      <protection/>
    </xf>
    <xf numFmtId="173" fontId="0" fillId="0" borderId="13" xfId="230" applyNumberFormat="1" applyBorder="1">
      <alignment/>
      <protection/>
    </xf>
    <xf numFmtId="172" fontId="0" fillId="0" borderId="22" xfId="230" applyNumberFormat="1" applyBorder="1">
      <alignment/>
      <protection/>
    </xf>
    <xf numFmtId="173" fontId="0" fillId="0" borderId="22" xfId="230" applyNumberFormat="1" applyBorder="1">
      <alignment/>
      <protection/>
    </xf>
    <xf numFmtId="173" fontId="0" fillId="0" borderId="0" xfId="230" applyNumberFormat="1" applyBorder="1">
      <alignment/>
      <protection/>
    </xf>
    <xf numFmtId="169" fontId="0" fillId="0" borderId="31" xfId="230" applyNumberFormat="1" applyBorder="1">
      <alignment/>
      <protection/>
    </xf>
    <xf numFmtId="185" fontId="97" fillId="0" borderId="13" xfId="230" applyNumberFormat="1" applyFont="1" applyBorder="1">
      <alignment/>
      <protection/>
    </xf>
    <xf numFmtId="185" fontId="97" fillId="0" borderId="22" xfId="230" applyNumberFormat="1" applyFont="1" applyBorder="1">
      <alignment/>
      <protection/>
    </xf>
    <xf numFmtId="185" fontId="97" fillId="0" borderId="30" xfId="230" applyNumberFormat="1" applyFont="1" applyBorder="1">
      <alignment/>
      <protection/>
    </xf>
    <xf numFmtId="185" fontId="97" fillId="0" borderId="31" xfId="230" applyNumberFormat="1" applyFont="1" applyBorder="1">
      <alignment/>
      <protection/>
    </xf>
    <xf numFmtId="176" fontId="0" fillId="0" borderId="13" xfId="230" applyNumberFormat="1" applyBorder="1">
      <alignment/>
      <protection/>
    </xf>
    <xf numFmtId="177" fontId="0" fillId="0" borderId="1" xfId="230" applyNumberFormat="1" applyBorder="1">
      <alignment/>
      <protection/>
    </xf>
    <xf numFmtId="176" fontId="0" fillId="0" borderId="1" xfId="230" applyNumberFormat="1" applyBorder="1">
      <alignment/>
      <protection/>
    </xf>
    <xf numFmtId="176" fontId="0" fillId="0" borderId="30" xfId="230" applyNumberFormat="1" applyBorder="1">
      <alignment/>
      <protection/>
    </xf>
    <xf numFmtId="185" fontId="0" fillId="0" borderId="31" xfId="230" applyNumberFormat="1" applyBorder="1">
      <alignment/>
      <protection/>
    </xf>
    <xf numFmtId="0" fontId="1" fillId="0" borderId="1" xfId="0" applyFont="1" applyBorder="1" applyAlignment="1">
      <alignment horizontal="center"/>
    </xf>
    <xf numFmtId="176" fontId="0" fillId="0" borderId="27" xfId="230" applyNumberFormat="1" applyBorder="1">
      <alignment/>
      <protection/>
    </xf>
    <xf numFmtId="177" fontId="0" fillId="0" borderId="16" xfId="230" applyNumberFormat="1" applyBorder="1">
      <alignment/>
      <protection/>
    </xf>
    <xf numFmtId="176" fontId="0" fillId="0" borderId="16" xfId="230" applyNumberFormat="1" applyBorder="1">
      <alignment/>
      <protection/>
    </xf>
    <xf numFmtId="176" fontId="0" fillId="0" borderId="29" xfId="230" applyNumberFormat="1" applyBorder="1">
      <alignment/>
      <protection/>
    </xf>
    <xf numFmtId="185" fontId="0" fillId="0" borderId="24" xfId="230" applyNumberFormat="1" applyBorder="1">
      <alignment/>
      <protection/>
    </xf>
    <xf numFmtId="0" fontId="1" fillId="0" borderId="18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96" fillId="0" borderId="0" xfId="0" applyFont="1" applyAlignment="1">
      <alignment/>
    </xf>
    <xf numFmtId="0" fontId="5" fillId="0" borderId="0" xfId="0" applyFont="1" applyFill="1" applyAlignment="1">
      <alignment/>
    </xf>
    <xf numFmtId="0" fontId="43" fillId="0" borderId="0" xfId="0" applyNumberFormat="1" applyFont="1" applyBorder="1" applyAlignment="1" applyProtection="1">
      <alignment horizontal="left" indent="1"/>
      <protection locked="0"/>
    </xf>
    <xf numFmtId="0" fontId="43" fillId="0" borderId="16" xfId="0" applyNumberFormat="1" applyFont="1" applyBorder="1" applyAlignment="1" applyProtection="1">
      <alignment horizontal="left" indent="1"/>
      <protection locked="0"/>
    </xf>
    <xf numFmtId="172" fontId="0" fillId="0" borderId="13" xfId="0" applyNumberFormat="1" applyFont="1" applyFill="1" applyBorder="1" applyAlignment="1">
      <alignment/>
    </xf>
    <xf numFmtId="172" fontId="0" fillId="0" borderId="22" xfId="0" applyNumberFormat="1" applyBorder="1" applyAlignment="1">
      <alignment/>
    </xf>
    <xf numFmtId="173" fontId="0" fillId="0" borderId="22" xfId="0" applyNumberFormat="1" applyBorder="1" applyAlignment="1">
      <alignment/>
    </xf>
    <xf numFmtId="173" fontId="0" fillId="0" borderId="1" xfId="0" applyNumberFormat="1" applyBorder="1" applyAlignment="1">
      <alignment/>
    </xf>
    <xf numFmtId="171" fontId="0" fillId="0" borderId="31" xfId="0" applyNumberFormat="1" applyBorder="1" applyAlignment="1">
      <alignment/>
    </xf>
    <xf numFmtId="0" fontId="43" fillId="0" borderId="1" xfId="0" applyNumberFormat="1" applyFont="1" applyBorder="1" applyAlignment="1" applyProtection="1">
      <alignment horizontal="left" indent="1"/>
      <protection locked="0"/>
    </xf>
    <xf numFmtId="177" fontId="0" fillId="0" borderId="13" xfId="348" applyNumberFormat="1" applyBorder="1" applyAlignment="1">
      <alignment/>
    </xf>
    <xf numFmtId="177" fontId="0" fillId="0" borderId="22" xfId="348" applyNumberFormat="1" applyBorder="1" applyAlignment="1">
      <alignment/>
    </xf>
    <xf numFmtId="176" fontId="0" fillId="0" borderId="22" xfId="348" applyNumberFormat="1" applyBorder="1" applyAlignment="1">
      <alignment/>
    </xf>
    <xf numFmtId="168" fontId="42" fillId="0" borderId="13" xfId="0" applyNumberFormat="1" applyFont="1" applyBorder="1" applyAlignment="1">
      <alignment/>
    </xf>
    <xf numFmtId="168" fontId="42" fillId="0" borderId="1" xfId="0" applyNumberFormat="1" applyFont="1" applyBorder="1" applyAlignment="1">
      <alignment/>
    </xf>
    <xf numFmtId="168" fontId="42" fillId="0" borderId="22" xfId="0" applyNumberFormat="1" applyFont="1" applyBorder="1" applyAlignment="1">
      <alignment/>
    </xf>
    <xf numFmtId="168" fontId="42" fillId="0" borderId="30" xfId="0" applyNumberFormat="1" applyFont="1" applyBorder="1" applyAlignment="1">
      <alignment/>
    </xf>
    <xf numFmtId="168" fontId="42" fillId="0" borderId="20" xfId="0" applyNumberFormat="1" applyFont="1" applyBorder="1" applyAlignment="1">
      <alignment/>
    </xf>
    <xf numFmtId="0" fontId="49" fillId="0" borderId="1" xfId="0" applyNumberFormat="1" applyFont="1" applyBorder="1" applyAlignment="1" applyProtection="1">
      <alignment horizontal="left" indent="1"/>
      <protection locked="0"/>
    </xf>
    <xf numFmtId="193" fontId="0" fillId="0" borderId="22" xfId="348" applyNumberFormat="1" applyFont="1" applyBorder="1" applyAlignment="1">
      <alignment/>
    </xf>
    <xf numFmtId="0" fontId="0" fillId="0" borderId="1" xfId="0" applyBorder="1" applyAlignment="1">
      <alignment/>
    </xf>
    <xf numFmtId="177" fontId="0" fillId="0" borderId="27" xfId="348" applyNumberFormat="1" applyBorder="1" applyAlignment="1">
      <alignment/>
    </xf>
    <xf numFmtId="177" fontId="0" fillId="0" borderId="26" xfId="348" applyNumberFormat="1" applyBorder="1" applyAlignment="1">
      <alignment/>
    </xf>
    <xf numFmtId="176" fontId="0" fillId="0" borderId="26" xfId="348" applyNumberFormat="1" applyBorder="1" applyAlignment="1">
      <alignment/>
    </xf>
    <xf numFmtId="168" fontId="0" fillId="0" borderId="24" xfId="0" applyNumberFormat="1" applyBorder="1" applyAlignment="1">
      <alignment/>
    </xf>
    <xf numFmtId="176" fontId="0" fillId="0" borderId="54" xfId="0" applyNumberFormat="1" applyBorder="1" applyAlignment="1">
      <alignment/>
    </xf>
    <xf numFmtId="49" fontId="1" fillId="0" borderId="19" xfId="0" applyNumberFormat="1" applyFont="1" applyBorder="1" applyAlignment="1">
      <alignment horizontal="center" wrapText="1"/>
    </xf>
    <xf numFmtId="258" fontId="0" fillId="0" borderId="0" xfId="0" applyNumberFormat="1" applyFont="1" applyAlignment="1">
      <alignment/>
    </xf>
    <xf numFmtId="258" fontId="0" fillId="0" borderId="0" xfId="0" applyNumberFormat="1" applyAlignment="1">
      <alignment/>
    </xf>
    <xf numFmtId="0" fontId="39" fillId="0" borderId="0" xfId="0" applyFont="1" applyAlignment="1">
      <alignment/>
    </xf>
    <xf numFmtId="172" fontId="0" fillId="0" borderId="0" xfId="0" applyNumberFormat="1" applyFill="1" applyBorder="1" applyAlignment="1">
      <alignment/>
    </xf>
    <xf numFmtId="174" fontId="0" fillId="0" borderId="31" xfId="0" applyNumberFormat="1" applyFont="1" applyBorder="1" applyAlignment="1" quotePrefix="1">
      <alignment horizontal="right"/>
    </xf>
    <xf numFmtId="0" fontId="4" fillId="0" borderId="0" xfId="0" applyFont="1" applyFill="1" applyAlignment="1">
      <alignment horizontal="centerContinuous" wrapText="1"/>
    </xf>
    <xf numFmtId="0" fontId="14" fillId="0" borderId="0" xfId="255">
      <alignment/>
      <protection/>
    </xf>
    <xf numFmtId="0" fontId="5" fillId="0" borderId="0" xfId="255" applyFont="1" applyFill="1" applyBorder="1" applyAlignment="1" applyProtection="1">
      <alignment horizontal="left"/>
      <protection/>
    </xf>
    <xf numFmtId="0" fontId="5" fillId="0" borderId="0" xfId="255" applyFont="1">
      <alignment/>
      <protection/>
    </xf>
    <xf numFmtId="226" fontId="30" fillId="0" borderId="10" xfId="255" applyNumberFormat="1" applyFont="1" applyBorder="1" applyProtection="1">
      <alignment/>
      <protection/>
    </xf>
    <xf numFmtId="226" fontId="30" fillId="0" borderId="16" xfId="255" applyNumberFormat="1" applyFont="1" applyBorder="1" applyProtection="1">
      <alignment/>
      <protection/>
    </xf>
    <xf numFmtId="226" fontId="30" fillId="0" borderId="55" xfId="255" applyNumberFormat="1" applyFont="1" applyBorder="1" applyProtection="1">
      <alignment/>
      <protection/>
    </xf>
    <xf numFmtId="0" fontId="0" fillId="0" borderId="55" xfId="255" applyFont="1" applyBorder="1" applyAlignment="1" applyProtection="1">
      <alignment horizontal="left"/>
      <protection/>
    </xf>
    <xf numFmtId="217" fontId="0" fillId="0" borderId="0" xfId="255" applyNumberFormat="1" applyFont="1" applyBorder="1" applyProtection="1">
      <alignment/>
      <protection/>
    </xf>
    <xf numFmtId="168" fontId="0" fillId="0" borderId="1" xfId="255" applyNumberFormat="1" applyFont="1" applyBorder="1" applyProtection="1">
      <alignment/>
      <protection/>
    </xf>
    <xf numFmtId="207" fontId="0" fillId="0" borderId="37" xfId="255" applyNumberFormat="1" applyFont="1" applyBorder="1" applyProtection="1">
      <alignment/>
      <protection/>
    </xf>
    <xf numFmtId="185" fontId="0" fillId="0" borderId="1" xfId="255" applyNumberFormat="1" applyFont="1" applyBorder="1" applyProtection="1">
      <alignment/>
      <protection/>
    </xf>
    <xf numFmtId="193" fontId="0" fillId="0" borderId="37" xfId="255" applyNumberFormat="1" applyFont="1" applyBorder="1" applyProtection="1">
      <alignment/>
      <protection/>
    </xf>
    <xf numFmtId="185" fontId="0" fillId="0" borderId="37" xfId="255" applyNumberFormat="1" applyFont="1" applyBorder="1" applyProtection="1">
      <alignment/>
      <protection/>
    </xf>
    <xf numFmtId="0" fontId="0" fillId="0" borderId="1" xfId="255" applyFont="1" applyBorder="1" applyAlignment="1" applyProtection="1">
      <alignment horizontal="left"/>
      <protection/>
    </xf>
    <xf numFmtId="178" fontId="0" fillId="0" borderId="1" xfId="255" applyNumberFormat="1" applyFont="1" applyBorder="1" applyAlignment="1" applyProtection="1">
      <alignment horizontal="left"/>
      <protection/>
    </xf>
    <xf numFmtId="207" fontId="0" fillId="0" borderId="0" xfId="255" applyNumberFormat="1" applyFont="1" applyBorder="1" applyProtection="1">
      <alignment/>
      <protection/>
    </xf>
    <xf numFmtId="0" fontId="1" fillId="0" borderId="1" xfId="255" applyFont="1" applyBorder="1" applyAlignment="1" applyProtection="1">
      <alignment horizontal="left" indent="1"/>
      <protection/>
    </xf>
    <xf numFmtId="217" fontId="0" fillId="0" borderId="10" xfId="255" applyNumberFormat="1" applyFont="1" applyBorder="1" applyProtection="1">
      <alignment/>
      <protection/>
    </xf>
    <xf numFmtId="168" fontId="0" fillId="0" borderId="16" xfId="255" applyNumberFormat="1" applyFont="1" applyBorder="1" applyProtection="1">
      <alignment/>
      <protection/>
    </xf>
    <xf numFmtId="207" fontId="0" fillId="0" borderId="55" xfId="255" applyNumberFormat="1" applyFont="1" applyBorder="1" applyProtection="1">
      <alignment/>
      <protection/>
    </xf>
    <xf numFmtId="185" fontId="0" fillId="0" borderId="16" xfId="255" applyNumberFormat="1" applyFont="1" applyBorder="1" applyProtection="1">
      <alignment/>
      <protection/>
    </xf>
    <xf numFmtId="193" fontId="0" fillId="0" borderId="55" xfId="255" applyNumberFormat="1" applyFont="1" applyBorder="1" applyProtection="1">
      <alignment/>
      <protection/>
    </xf>
    <xf numFmtId="185" fontId="0" fillId="0" borderId="55" xfId="255" applyNumberFormat="1" applyFont="1" applyBorder="1" applyProtection="1">
      <alignment/>
      <protection/>
    </xf>
    <xf numFmtId="193" fontId="0" fillId="0" borderId="56" xfId="255" applyNumberFormat="1" applyFont="1" applyBorder="1" applyProtection="1">
      <alignment/>
      <protection/>
    </xf>
    <xf numFmtId="0" fontId="0" fillId="0" borderId="1" xfId="255" applyFont="1" applyBorder="1" applyAlignment="1" applyProtection="1">
      <alignment horizontal="left" indent="1"/>
      <protection/>
    </xf>
    <xf numFmtId="176" fontId="30" fillId="0" borderId="0" xfId="255" applyNumberFormat="1" applyFont="1" applyBorder="1" applyProtection="1">
      <alignment/>
      <protection/>
    </xf>
    <xf numFmtId="176" fontId="30" fillId="0" borderId="1" xfId="255" applyNumberFormat="1" applyFont="1" applyBorder="1" applyProtection="1">
      <alignment/>
      <protection/>
    </xf>
    <xf numFmtId="176" fontId="30" fillId="0" borderId="37" xfId="255" applyNumberFormat="1" applyFont="1" applyBorder="1" applyProtection="1">
      <alignment/>
      <protection/>
    </xf>
    <xf numFmtId="0" fontId="0" fillId="0" borderId="37" xfId="255" applyFont="1" applyBorder="1" applyAlignment="1" applyProtection="1">
      <alignment horizontal="left"/>
      <protection/>
    </xf>
    <xf numFmtId="0" fontId="1" fillId="0" borderId="10" xfId="255" applyFont="1" applyFill="1" applyBorder="1" applyAlignment="1" applyProtection="1">
      <alignment horizontal="center" wrapText="1"/>
      <protection/>
    </xf>
    <xf numFmtId="0" fontId="1" fillId="0" borderId="55" xfId="255" applyFont="1" applyFill="1" applyBorder="1" applyAlignment="1" applyProtection="1">
      <alignment horizontal="center" wrapText="1"/>
      <protection/>
    </xf>
    <xf numFmtId="0" fontId="1" fillId="0" borderId="26" xfId="255" applyFont="1" applyFill="1" applyBorder="1" applyAlignment="1" applyProtection="1">
      <alignment horizontal="center" wrapText="1"/>
      <protection/>
    </xf>
    <xf numFmtId="0" fontId="1" fillId="0" borderId="10" xfId="255" applyFont="1" applyFill="1" applyBorder="1" applyAlignment="1" applyProtection="1">
      <alignment horizontal="center"/>
      <protection/>
    </xf>
    <xf numFmtId="0" fontId="1" fillId="0" borderId="18" xfId="255" applyFont="1" applyFill="1" applyBorder="1" applyAlignment="1" applyProtection="1">
      <alignment horizontal="centerContinuous" wrapText="1"/>
      <protection/>
    </xf>
    <xf numFmtId="0" fontId="1" fillId="0" borderId="23" xfId="255" applyFont="1" applyFill="1" applyBorder="1" applyAlignment="1" applyProtection="1">
      <alignment horizontal="centerContinuous" wrapText="1"/>
      <protection/>
    </xf>
    <xf numFmtId="0" fontId="1" fillId="0" borderId="35" xfId="255" applyFont="1" applyFill="1" applyBorder="1" applyAlignment="1" applyProtection="1">
      <alignment horizontal="centerContinuous" wrapText="1"/>
      <protection/>
    </xf>
    <xf numFmtId="0" fontId="1" fillId="0" borderId="17" xfId="255" applyFont="1" applyFill="1" applyBorder="1" applyAlignment="1" applyProtection="1">
      <alignment horizontal="center"/>
      <protection/>
    </xf>
    <xf numFmtId="0" fontId="14" fillId="0" borderId="0" xfId="255" applyFont="1">
      <alignment/>
      <protection/>
    </xf>
    <xf numFmtId="0" fontId="14" fillId="0" borderId="0" xfId="255" applyAlignment="1">
      <alignment horizontal="centerContinuous"/>
      <protection/>
    </xf>
    <xf numFmtId="0" fontId="4" fillId="0" borderId="0" xfId="255" applyFont="1" applyAlignment="1">
      <alignment horizontal="centerContinuous"/>
      <protection/>
    </xf>
    <xf numFmtId="0" fontId="0" fillId="0" borderId="0" xfId="287">
      <alignment/>
      <protection/>
    </xf>
    <xf numFmtId="49" fontId="0" fillId="0" borderId="0" xfId="287" applyNumberFormat="1" applyAlignment="1">
      <alignment horizontal="right"/>
      <protection/>
    </xf>
    <xf numFmtId="0" fontId="5" fillId="0" borderId="0" xfId="256" applyFont="1">
      <alignment vertical="top"/>
      <protection/>
    </xf>
    <xf numFmtId="0" fontId="0" fillId="0" borderId="0" xfId="256" applyFont="1" applyAlignment="1">
      <alignment/>
      <protection/>
    </xf>
    <xf numFmtId="49" fontId="5" fillId="0" borderId="0" xfId="287" applyNumberFormat="1" applyFont="1" applyAlignment="1">
      <alignment horizontal="left"/>
      <protection/>
    </xf>
    <xf numFmtId="167" fontId="5" fillId="0" borderId="0" xfId="287" applyNumberFormat="1" applyFont="1" applyAlignment="1">
      <alignment horizontal="left"/>
      <protection/>
    </xf>
    <xf numFmtId="193" fontId="0" fillId="0" borderId="0" xfId="256" applyNumberFormat="1" applyFont="1" applyBorder="1" applyAlignment="1">
      <alignment/>
      <protection/>
    </xf>
    <xf numFmtId="193" fontId="0" fillId="0" borderId="0" xfId="303" applyNumberFormat="1" applyFont="1" applyBorder="1">
      <alignment/>
      <protection/>
    </xf>
    <xf numFmtId="3" fontId="0" fillId="0" borderId="0" xfId="303" applyNumberFormat="1" applyBorder="1">
      <alignment/>
      <protection/>
    </xf>
    <xf numFmtId="185" fontId="0" fillId="0" borderId="0" xfId="256" applyNumberFormat="1" applyFont="1" applyBorder="1">
      <alignment vertical="top"/>
      <protection/>
    </xf>
    <xf numFmtId="0" fontId="0" fillId="0" borderId="0" xfId="256" applyFont="1" applyFill="1" applyBorder="1" applyAlignment="1">
      <alignment/>
      <protection/>
    </xf>
    <xf numFmtId="193" fontId="0" fillId="0" borderId="10" xfId="256" applyNumberFormat="1" applyFont="1" applyBorder="1" applyAlignment="1">
      <alignment/>
      <protection/>
    </xf>
    <xf numFmtId="193" fontId="0" fillId="0" borderId="26" xfId="303" applyNumberFormat="1" applyFont="1" applyBorder="1">
      <alignment/>
      <protection/>
    </xf>
    <xf numFmtId="3" fontId="0" fillId="0" borderId="26" xfId="303" applyNumberFormat="1" applyBorder="1">
      <alignment/>
      <protection/>
    </xf>
    <xf numFmtId="185" fontId="0" fillId="0" borderId="29" xfId="256" applyNumberFormat="1" applyFont="1" applyBorder="1">
      <alignment vertical="top"/>
      <protection/>
    </xf>
    <xf numFmtId="185" fontId="0" fillId="0" borderId="24" xfId="256" applyNumberFormat="1" applyFont="1" applyBorder="1">
      <alignment vertical="top"/>
      <protection/>
    </xf>
    <xf numFmtId="0" fontId="0" fillId="0" borderId="16" xfId="256" applyFont="1" applyFill="1" applyBorder="1" applyAlignment="1">
      <alignment/>
      <protection/>
    </xf>
    <xf numFmtId="193" fontId="0" fillId="0" borderId="1" xfId="303" applyNumberFormat="1" applyFont="1" applyBorder="1">
      <alignment/>
      <protection/>
    </xf>
    <xf numFmtId="185" fontId="0" fillId="0" borderId="30" xfId="256" applyNumberFormat="1" applyFont="1" applyBorder="1">
      <alignment vertical="top"/>
      <protection/>
    </xf>
    <xf numFmtId="185" fontId="0" fillId="0" borderId="31" xfId="256" applyNumberFormat="1" applyFont="1" applyBorder="1">
      <alignment vertical="top"/>
      <protection/>
    </xf>
    <xf numFmtId="0" fontId="0" fillId="0" borderId="0" xfId="256" applyFont="1" applyFill="1" applyAlignment="1">
      <alignment/>
      <protection/>
    </xf>
    <xf numFmtId="225" fontId="0" fillId="0" borderId="57" xfId="256" applyNumberFormat="1" applyFont="1" applyFill="1" applyBorder="1" applyAlignment="1">
      <alignment horizontal="left"/>
      <protection/>
    </xf>
    <xf numFmtId="180" fontId="0" fillId="0" borderId="1" xfId="256" applyNumberFormat="1" applyFont="1" applyFill="1" applyBorder="1" applyAlignment="1">
      <alignment/>
      <protection/>
    </xf>
    <xf numFmtId="167" fontId="0" fillId="0" borderId="1" xfId="256" applyNumberFormat="1" applyFont="1" applyFill="1" applyBorder="1" applyAlignment="1">
      <alignment/>
      <protection/>
    </xf>
    <xf numFmtId="0" fontId="0" fillId="0" borderId="1" xfId="256" applyFont="1" applyFill="1" applyBorder="1" applyAlignment="1">
      <alignment/>
      <protection/>
    </xf>
    <xf numFmtId="0" fontId="0" fillId="0" borderId="1" xfId="287" applyBorder="1">
      <alignment/>
      <protection/>
    </xf>
    <xf numFmtId="0" fontId="0" fillId="0" borderId="20" xfId="287" applyBorder="1">
      <alignment/>
      <protection/>
    </xf>
    <xf numFmtId="49" fontId="0" fillId="0" borderId="1" xfId="287" applyNumberFormat="1" applyBorder="1" applyAlignment="1">
      <alignment horizontal="right"/>
      <protection/>
    </xf>
    <xf numFmtId="193" fontId="0" fillId="0" borderId="16" xfId="303" applyNumberFormat="1" applyFont="1" applyBorder="1">
      <alignment/>
      <protection/>
    </xf>
    <xf numFmtId="0" fontId="1" fillId="0" borderId="0" xfId="287" applyFont="1" applyAlignment="1">
      <alignment horizontal="center" vertical="center" wrapText="1"/>
      <protection/>
    </xf>
    <xf numFmtId="0" fontId="1" fillId="0" borderId="18" xfId="287" applyFont="1" applyBorder="1" applyAlignment="1">
      <alignment horizontal="center" wrapText="1"/>
      <protection/>
    </xf>
    <xf numFmtId="0" fontId="1" fillId="0" borderId="23" xfId="287" applyFont="1" applyBorder="1" applyAlignment="1">
      <alignment horizontal="center" wrapText="1"/>
      <protection/>
    </xf>
    <xf numFmtId="49" fontId="1" fillId="0" borderId="19" xfId="287" applyNumberFormat="1" applyFont="1" applyBorder="1" applyAlignment="1">
      <alignment horizontal="center" wrapText="1"/>
      <protection/>
    </xf>
    <xf numFmtId="0" fontId="1" fillId="0" borderId="23" xfId="287" applyFont="1" applyBorder="1" applyAlignment="1">
      <alignment horizontal="centerContinuous" wrapText="1"/>
      <protection/>
    </xf>
    <xf numFmtId="49" fontId="31" fillId="0" borderId="0" xfId="287" applyNumberFormat="1" applyFont="1" applyAlignment="1">
      <alignment horizontal="right"/>
      <protection/>
    </xf>
    <xf numFmtId="0" fontId="0" fillId="0" borderId="0" xfId="287" applyAlignment="1">
      <alignment horizontal="centerContinuous"/>
      <protection/>
    </xf>
    <xf numFmtId="49" fontId="4" fillId="0" borderId="0" xfId="287" applyNumberFormat="1" applyFont="1" applyAlignment="1">
      <alignment horizontal="centerContinuous"/>
      <protection/>
    </xf>
    <xf numFmtId="185" fontId="0" fillId="0" borderId="27" xfId="305" applyNumberFormat="1" applyFont="1" applyBorder="1" applyProtection="1">
      <alignment/>
      <protection/>
    </xf>
    <xf numFmtId="259" fontId="0" fillId="0" borderId="16" xfId="305" applyNumberFormat="1" applyFont="1" applyBorder="1" applyAlignment="1" applyProtection="1">
      <alignment horizontal="left"/>
      <protection/>
    </xf>
    <xf numFmtId="193" fontId="0" fillId="0" borderId="55" xfId="305" applyNumberFormat="1" applyFont="1" applyBorder="1" applyProtection="1">
      <alignment/>
      <protection/>
    </xf>
    <xf numFmtId="185" fontId="0" fillId="0" borderId="13" xfId="305" applyNumberFormat="1" applyFont="1" applyBorder="1" applyProtection="1">
      <alignment/>
      <protection/>
    </xf>
    <xf numFmtId="259" fontId="0" fillId="0" borderId="1" xfId="305" applyNumberFormat="1" applyFont="1" applyBorder="1" applyAlignment="1" applyProtection="1">
      <alignment horizontal="left"/>
      <protection/>
    </xf>
    <xf numFmtId="193" fontId="0" fillId="0" borderId="37" xfId="305" applyNumberFormat="1" applyFont="1" applyBorder="1" applyProtection="1">
      <alignment/>
      <protection/>
    </xf>
    <xf numFmtId="178" fontId="0" fillId="0" borderId="1" xfId="305" applyNumberFormat="1" applyFont="1" applyBorder="1" applyAlignment="1" applyProtection="1">
      <alignment horizontal="left"/>
      <protection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4" fillId="0" borderId="0" xfId="295">
      <alignment/>
      <protection/>
    </xf>
    <xf numFmtId="0" fontId="5" fillId="0" borderId="0" xfId="295" applyFont="1" applyFill="1" applyBorder="1" applyAlignment="1" applyProtection="1">
      <alignment horizontal="left"/>
      <protection/>
    </xf>
    <xf numFmtId="0" fontId="5" fillId="0" borderId="0" xfId="295" applyFont="1">
      <alignment/>
      <protection/>
    </xf>
    <xf numFmtId="3" fontId="14" fillId="0" borderId="0" xfId="295" applyNumberFormat="1" applyFont="1">
      <alignment/>
      <protection/>
    </xf>
    <xf numFmtId="207" fontId="0" fillId="0" borderId="10" xfId="295" applyNumberFormat="1" applyFont="1" applyBorder="1" applyProtection="1">
      <alignment/>
      <protection/>
    </xf>
    <xf numFmtId="185" fontId="0" fillId="0" borderId="16" xfId="295" applyNumberFormat="1" applyFont="1" applyBorder="1" applyProtection="1">
      <alignment/>
      <protection/>
    </xf>
    <xf numFmtId="217" fontId="0" fillId="0" borderId="26" xfId="295" applyNumberFormat="1" applyFont="1" applyBorder="1" applyProtection="1">
      <alignment/>
      <protection/>
    </xf>
    <xf numFmtId="168" fontId="0" fillId="0" borderId="55" xfId="295" applyNumberFormat="1" applyFont="1" applyBorder="1" applyProtection="1">
      <alignment/>
      <protection/>
    </xf>
    <xf numFmtId="0" fontId="0" fillId="0" borderId="16" xfId="295" applyFont="1" applyBorder="1" applyAlignment="1" applyProtection="1">
      <alignment horizontal="center" wrapText="1"/>
      <protection/>
    </xf>
    <xf numFmtId="240" fontId="0" fillId="0" borderId="13" xfId="295" applyNumberFormat="1" applyFont="1" applyBorder="1" applyAlignment="1" applyProtection="1">
      <alignment horizontal="right"/>
      <protection/>
    </xf>
    <xf numFmtId="3" fontId="0" fillId="0" borderId="1" xfId="295" applyNumberFormat="1" applyFont="1" applyBorder="1" applyProtection="1">
      <alignment/>
      <protection/>
    </xf>
    <xf numFmtId="240" fontId="0" fillId="0" borderId="22" xfId="295" applyNumberFormat="1" applyFont="1" applyBorder="1" applyAlignment="1" applyProtection="1">
      <alignment horizontal="right"/>
      <protection/>
    </xf>
    <xf numFmtId="3" fontId="37" fillId="0" borderId="58" xfId="0" applyNumberFormat="1" applyFont="1" applyBorder="1" applyAlignment="1">
      <alignment horizontal="right" vertical="top"/>
    </xf>
    <xf numFmtId="0" fontId="37" fillId="0" borderId="58" xfId="0" applyNumberFormat="1" applyFont="1" applyBorder="1" applyAlignment="1">
      <alignment horizontal="right" vertical="top"/>
    </xf>
    <xf numFmtId="0" fontId="37" fillId="0" borderId="37" xfId="0" applyFont="1" applyBorder="1" applyAlignment="1">
      <alignment horizontal="left" vertical="top"/>
    </xf>
    <xf numFmtId="241" fontId="0" fillId="0" borderId="13" xfId="295" applyNumberFormat="1" applyFont="1" applyBorder="1" applyAlignment="1" applyProtection="1">
      <alignment horizontal="right"/>
      <protection/>
    </xf>
    <xf numFmtId="241" fontId="0" fillId="0" borderId="22" xfId="295" applyNumberFormat="1" applyFont="1" applyBorder="1" applyAlignment="1" applyProtection="1">
      <alignment horizontal="right"/>
      <protection/>
    </xf>
    <xf numFmtId="193" fontId="0" fillId="0" borderId="58" xfId="295" applyNumberFormat="1" applyFont="1" applyBorder="1" applyProtection="1">
      <alignment/>
      <protection/>
    </xf>
    <xf numFmtId="3" fontId="0" fillId="0" borderId="58" xfId="295" applyNumberFormat="1" applyFont="1" applyBorder="1" applyProtection="1">
      <alignment/>
      <protection/>
    </xf>
    <xf numFmtId="193" fontId="37" fillId="0" borderId="58" xfId="0" applyNumberFormat="1" applyFont="1" applyBorder="1" applyAlignment="1">
      <alignment horizontal="right"/>
    </xf>
    <xf numFmtId="3" fontId="0" fillId="0" borderId="37" xfId="295" applyNumberFormat="1" applyFont="1" applyBorder="1" applyProtection="1">
      <alignment/>
      <protection/>
    </xf>
    <xf numFmtId="0" fontId="0" fillId="0" borderId="1" xfId="295" applyFont="1" applyBorder="1" applyAlignment="1" applyProtection="1">
      <alignment horizontal="center" wrapText="1"/>
      <protection/>
    </xf>
    <xf numFmtId="240" fontId="0" fillId="0" borderId="27" xfId="295" applyNumberFormat="1" applyFont="1" applyBorder="1" applyAlignment="1" applyProtection="1">
      <alignment horizontal="right"/>
      <protection/>
    </xf>
    <xf numFmtId="3" fontId="0" fillId="0" borderId="26" xfId="295" applyNumberFormat="1" applyFont="1" applyBorder="1" applyProtection="1">
      <alignment/>
      <protection/>
    </xf>
    <xf numFmtId="240" fontId="0" fillId="0" borderId="26" xfId="295" applyNumberFormat="1" applyFont="1" applyBorder="1" applyAlignment="1" applyProtection="1">
      <alignment horizontal="right"/>
      <protection/>
    </xf>
    <xf numFmtId="3" fontId="0" fillId="0" borderId="59" xfId="295" applyNumberFormat="1" applyFont="1" applyBorder="1" applyProtection="1">
      <alignment/>
      <protection/>
    </xf>
    <xf numFmtId="3" fontId="37" fillId="0" borderId="60" xfId="0" applyNumberFormat="1" applyFont="1" applyFill="1" applyBorder="1" applyAlignment="1">
      <alignment horizontal="right"/>
    </xf>
    <xf numFmtId="3" fontId="37" fillId="0" borderId="60" xfId="0" applyNumberFormat="1" applyFont="1" applyFill="1" applyBorder="1" applyAlignment="1" quotePrefix="1">
      <alignment horizontal="right"/>
    </xf>
    <xf numFmtId="49" fontId="0" fillId="0" borderId="56" xfId="295" applyNumberFormat="1" applyFont="1" applyFill="1" applyBorder="1" applyAlignment="1" applyProtection="1">
      <alignment horizontal="right"/>
      <protection/>
    </xf>
    <xf numFmtId="0" fontId="0" fillId="0" borderId="1" xfId="295" applyFont="1" applyBorder="1" applyAlignment="1" applyProtection="1">
      <alignment horizontal="left" wrapText="1" indent="1"/>
      <protection/>
    </xf>
    <xf numFmtId="217" fontId="0" fillId="0" borderId="13" xfId="295" applyNumberFormat="1" applyFont="1" applyBorder="1" applyProtection="1">
      <alignment/>
      <protection/>
    </xf>
    <xf numFmtId="176" fontId="0" fillId="0" borderId="1" xfId="295" applyNumberFormat="1" applyFont="1" applyBorder="1" applyProtection="1">
      <alignment/>
      <protection/>
    </xf>
    <xf numFmtId="217" fontId="0" fillId="0" borderId="22" xfId="295" applyNumberFormat="1" applyFont="1" applyBorder="1" applyProtection="1">
      <alignment/>
      <protection/>
    </xf>
    <xf numFmtId="176" fontId="0" fillId="0" borderId="61" xfId="295" applyNumberFormat="1" applyFont="1" applyBorder="1" applyProtection="1">
      <alignment/>
      <protection/>
    </xf>
    <xf numFmtId="176" fontId="0" fillId="0" borderId="62" xfId="295" applyNumberFormat="1" applyFont="1" applyBorder="1" applyProtection="1">
      <alignment/>
      <protection/>
    </xf>
    <xf numFmtId="176" fontId="0" fillId="0" borderId="37" xfId="295" applyNumberFormat="1" applyFont="1" applyBorder="1" applyProtection="1">
      <alignment/>
      <protection/>
    </xf>
    <xf numFmtId="0" fontId="1" fillId="0" borderId="1" xfId="295" applyFont="1" applyBorder="1" applyAlignment="1" applyProtection="1">
      <alignment horizontal="left" indent="1"/>
      <protection/>
    </xf>
    <xf numFmtId="240" fontId="0" fillId="0" borderId="27" xfId="295" applyNumberFormat="1" applyFont="1" applyBorder="1" applyAlignment="1" applyProtection="1" quotePrefix="1">
      <alignment horizontal="right"/>
      <protection/>
    </xf>
    <xf numFmtId="3" fontId="0" fillId="0" borderId="16" xfId="295" applyNumberFormat="1" applyFont="1" applyBorder="1" applyProtection="1" quotePrefix="1">
      <alignment/>
      <protection/>
    </xf>
    <xf numFmtId="191" fontId="0" fillId="0" borderId="55" xfId="295" applyNumberFormat="1" applyFont="1" applyBorder="1" applyProtection="1" quotePrefix="1">
      <alignment/>
      <protection/>
    </xf>
    <xf numFmtId="3" fontId="0" fillId="0" borderId="55" xfId="295" applyNumberFormat="1" applyFont="1" applyBorder="1" applyProtection="1">
      <alignment/>
      <protection/>
    </xf>
    <xf numFmtId="3" fontId="0" fillId="0" borderId="56" xfId="295" applyNumberFormat="1" applyFont="1" applyBorder="1" applyProtection="1">
      <alignment/>
      <protection/>
    </xf>
    <xf numFmtId="176" fontId="30" fillId="0" borderId="0" xfId="295" applyNumberFormat="1" applyFont="1" applyBorder="1" applyProtection="1">
      <alignment/>
      <protection/>
    </xf>
    <xf numFmtId="176" fontId="30" fillId="0" borderId="1" xfId="295" applyNumberFormat="1" applyFont="1" applyBorder="1" applyProtection="1">
      <alignment/>
      <protection/>
    </xf>
    <xf numFmtId="176" fontId="30" fillId="0" borderId="37" xfId="295" applyNumberFormat="1" applyFont="1" applyBorder="1" applyProtection="1">
      <alignment/>
      <protection/>
    </xf>
    <xf numFmtId="0" fontId="0" fillId="0" borderId="37" xfId="295" applyFont="1" applyBorder="1" applyAlignment="1" applyProtection="1">
      <alignment horizontal="left"/>
      <protection/>
    </xf>
    <xf numFmtId="0" fontId="1" fillId="0" borderId="10" xfId="295" applyFont="1" applyFill="1" applyBorder="1" applyAlignment="1" applyProtection="1">
      <alignment horizontal="center" wrapText="1"/>
      <protection/>
    </xf>
    <xf numFmtId="0" fontId="1" fillId="0" borderId="55" xfId="295" applyFont="1" applyFill="1" applyBorder="1" applyAlignment="1" applyProtection="1">
      <alignment horizontal="center" wrapText="1"/>
      <protection/>
    </xf>
    <xf numFmtId="0" fontId="1" fillId="0" borderId="26" xfId="295" applyFont="1" applyFill="1" applyBorder="1" applyAlignment="1" applyProtection="1">
      <alignment horizontal="center" wrapText="1"/>
      <protection/>
    </xf>
    <xf numFmtId="0" fontId="1" fillId="0" borderId="10" xfId="295" applyFont="1" applyFill="1" applyBorder="1" applyAlignment="1" applyProtection="1">
      <alignment horizontal="center"/>
      <protection/>
    </xf>
    <xf numFmtId="0" fontId="1" fillId="0" borderId="63" xfId="295" applyFont="1" applyFill="1" applyBorder="1" applyAlignment="1" applyProtection="1">
      <alignment horizontal="centerContinuous" wrapText="1"/>
      <protection/>
    </xf>
    <xf numFmtId="0" fontId="1" fillId="0" borderId="45" xfId="295" applyFont="1" applyFill="1" applyBorder="1" applyAlignment="1" applyProtection="1">
      <alignment horizontal="centerContinuous" wrapText="1"/>
      <protection/>
    </xf>
    <xf numFmtId="0" fontId="1" fillId="0" borderId="46" xfId="295" applyFont="1" applyFill="1" applyBorder="1" applyAlignment="1" applyProtection="1">
      <alignment horizontal="centerContinuous" wrapText="1"/>
      <protection/>
    </xf>
    <xf numFmtId="0" fontId="1" fillId="0" borderId="33" xfId="295" applyFont="1" applyFill="1" applyBorder="1" applyAlignment="1" applyProtection="1">
      <alignment horizontal="centerContinuous" wrapText="1"/>
      <protection/>
    </xf>
    <xf numFmtId="0" fontId="1" fillId="0" borderId="0" xfId="295" applyFont="1" applyFill="1" applyBorder="1" applyAlignment="1" applyProtection="1">
      <alignment horizontal="center"/>
      <protection/>
    </xf>
    <xf numFmtId="0" fontId="1" fillId="0" borderId="18" xfId="295" applyFont="1" applyFill="1" applyBorder="1" applyAlignment="1" applyProtection="1">
      <alignment horizontal="centerContinuous" wrapText="1"/>
      <protection/>
    </xf>
    <xf numFmtId="0" fontId="1" fillId="0" borderId="35" xfId="295" applyFont="1" applyFill="1" applyBorder="1" applyAlignment="1" applyProtection="1">
      <alignment horizontal="centerContinuous" wrapText="1"/>
      <protection/>
    </xf>
    <xf numFmtId="0" fontId="1" fillId="0" borderId="15" xfId="295" applyFont="1" applyFill="1" applyBorder="1" applyAlignment="1" applyProtection="1">
      <alignment horizontal="centerContinuous" wrapText="1"/>
      <protection/>
    </xf>
    <xf numFmtId="0" fontId="1" fillId="0" borderId="41" xfId="295" applyFont="1" applyFill="1" applyBorder="1" applyAlignment="1" applyProtection="1">
      <alignment horizontal="centerContinuous" wrapText="1"/>
      <protection/>
    </xf>
    <xf numFmtId="0" fontId="1" fillId="0" borderId="17" xfId="295" applyFont="1" applyFill="1" applyBorder="1" applyAlignment="1" applyProtection="1">
      <alignment horizontal="center"/>
      <protection/>
    </xf>
    <xf numFmtId="0" fontId="14" fillId="0" borderId="0" xfId="295" applyAlignment="1">
      <alignment horizontal="centerContinuous"/>
      <protection/>
    </xf>
    <xf numFmtId="0" fontId="4" fillId="0" borderId="0" xfId="295" applyFont="1" applyAlignment="1">
      <alignment horizontal="centerContinuous"/>
      <protection/>
    </xf>
    <xf numFmtId="0" fontId="14" fillId="0" borderId="0" xfId="296">
      <alignment/>
      <protection/>
    </xf>
    <xf numFmtId="0" fontId="5" fillId="0" borderId="0" xfId="296" applyFont="1">
      <alignment/>
      <protection/>
    </xf>
    <xf numFmtId="0" fontId="5" fillId="0" borderId="0" xfId="296" applyFont="1" applyFill="1" applyBorder="1" applyAlignment="1" applyProtection="1">
      <alignment horizontal="left"/>
      <protection/>
    </xf>
    <xf numFmtId="0" fontId="5" fillId="0" borderId="0" xfId="296" applyFont="1" applyBorder="1">
      <alignment/>
      <protection/>
    </xf>
    <xf numFmtId="168" fontId="0" fillId="0" borderId="55" xfId="295" applyNumberFormat="1" applyFont="1" applyFill="1" applyBorder="1" applyProtection="1">
      <alignment/>
      <protection/>
    </xf>
    <xf numFmtId="240" fontId="0" fillId="0" borderId="13" xfId="295" applyNumberFormat="1" applyFont="1" applyFill="1" applyBorder="1" applyAlignment="1" applyProtection="1">
      <alignment horizontal="right"/>
      <protection/>
    </xf>
    <xf numFmtId="3" fontId="0" fillId="0" borderId="1" xfId="295" applyNumberFormat="1" applyFont="1" applyFill="1" applyBorder="1" applyProtection="1">
      <alignment/>
      <protection/>
    </xf>
    <xf numFmtId="241" fontId="0" fillId="0" borderId="22" xfId="295" applyNumberFormat="1" applyFont="1" applyFill="1" applyBorder="1" applyAlignment="1" applyProtection="1">
      <alignment horizontal="right"/>
      <protection/>
    </xf>
    <xf numFmtId="3" fontId="37" fillId="0" borderId="58" xfId="0" applyNumberFormat="1" applyFont="1" applyFill="1" applyBorder="1" applyAlignment="1">
      <alignment horizontal="right"/>
    </xf>
    <xf numFmtId="0" fontId="0" fillId="0" borderId="37" xfId="295" applyNumberFormat="1" applyFont="1" applyFill="1" applyBorder="1" applyProtection="1">
      <alignment/>
      <protection/>
    </xf>
    <xf numFmtId="0" fontId="0" fillId="0" borderId="37" xfId="295" applyNumberFormat="1" applyFont="1" applyBorder="1" applyProtection="1">
      <alignment/>
      <protection/>
    </xf>
    <xf numFmtId="0" fontId="0" fillId="0" borderId="1" xfId="295" applyFont="1" applyBorder="1" applyAlignment="1" applyProtection="1">
      <alignment horizontal="left" wrapText="1"/>
      <protection/>
    </xf>
    <xf numFmtId="3" fontId="0" fillId="0" borderId="37" xfId="295" applyNumberFormat="1" applyFont="1" applyFill="1" applyBorder="1" applyProtection="1">
      <alignment/>
      <protection/>
    </xf>
    <xf numFmtId="240" fontId="0" fillId="0" borderId="27" xfId="295" applyNumberFormat="1" applyFont="1" applyFill="1" applyBorder="1" applyAlignment="1" applyProtection="1">
      <alignment horizontal="right"/>
      <protection/>
    </xf>
    <xf numFmtId="3" fontId="0" fillId="0" borderId="16" xfId="295" applyNumberFormat="1" applyFont="1" applyFill="1" applyBorder="1" applyProtection="1">
      <alignment/>
      <protection/>
    </xf>
    <xf numFmtId="241" fontId="0" fillId="0" borderId="26" xfId="295" applyNumberFormat="1" applyFont="1" applyFill="1" applyBorder="1" applyAlignment="1" applyProtection="1">
      <alignment horizontal="right"/>
      <protection/>
    </xf>
    <xf numFmtId="49" fontId="0" fillId="0" borderId="56" xfId="295" applyNumberFormat="1" applyFont="1" applyBorder="1" applyAlignment="1" applyProtection="1">
      <alignment horizontal="right"/>
      <protection/>
    </xf>
    <xf numFmtId="217" fontId="0" fillId="0" borderId="13" xfId="295" applyNumberFormat="1" applyFont="1" applyFill="1" applyBorder="1" applyProtection="1">
      <alignment/>
      <protection/>
    </xf>
    <xf numFmtId="176" fontId="0" fillId="0" borderId="1" xfId="295" applyNumberFormat="1" applyFont="1" applyFill="1" applyBorder="1" applyProtection="1">
      <alignment/>
      <protection/>
    </xf>
    <xf numFmtId="217" fontId="0" fillId="0" borderId="22" xfId="295" applyNumberFormat="1" applyFont="1" applyFill="1" applyBorder="1" applyProtection="1">
      <alignment/>
      <protection/>
    </xf>
    <xf numFmtId="176" fontId="0" fillId="0" borderId="61" xfId="295" applyNumberFormat="1" applyFont="1" applyFill="1" applyBorder="1" applyProtection="1">
      <alignment/>
      <protection/>
    </xf>
    <xf numFmtId="176" fontId="0" fillId="0" borderId="62" xfId="295" applyNumberFormat="1" applyFont="1" applyFill="1" applyBorder="1" applyProtection="1">
      <alignment/>
      <protection/>
    </xf>
    <xf numFmtId="241" fontId="0" fillId="0" borderId="27" xfId="295" applyNumberFormat="1" applyFont="1" applyFill="1" applyBorder="1" applyAlignment="1" applyProtection="1" quotePrefix="1">
      <alignment horizontal="right"/>
      <protection/>
    </xf>
    <xf numFmtId="3" fontId="0" fillId="0" borderId="59" xfId="295" applyNumberFormat="1" applyFont="1" applyFill="1" applyBorder="1" applyProtection="1">
      <alignment/>
      <protection/>
    </xf>
    <xf numFmtId="3" fontId="0" fillId="0" borderId="55" xfId="295" applyNumberFormat="1" applyFont="1" applyFill="1" applyBorder="1" applyAlignment="1" applyProtection="1" quotePrefix="1">
      <alignment horizontal="right"/>
      <protection/>
    </xf>
    <xf numFmtId="3" fontId="0" fillId="0" borderId="55" xfId="295" applyNumberFormat="1" applyFont="1" applyFill="1" applyBorder="1" applyProtection="1">
      <alignment/>
      <protection/>
    </xf>
    <xf numFmtId="3" fontId="0" fillId="0" borderId="55" xfId="296" applyNumberFormat="1" applyFont="1" applyFill="1" applyBorder="1" applyAlignment="1" applyProtection="1" quotePrefix="1">
      <alignment horizontal="right"/>
      <protection/>
    </xf>
    <xf numFmtId="0" fontId="1" fillId="0" borderId="10" xfId="295" applyFont="1" applyFill="1" applyBorder="1" applyAlignment="1" applyProtection="1">
      <alignment horizontal="centerContinuous" vertical="center" wrapText="1"/>
      <protection/>
    </xf>
    <xf numFmtId="0" fontId="1" fillId="0" borderId="13" xfId="295" applyFont="1" applyFill="1" applyBorder="1" applyAlignment="1" applyProtection="1">
      <alignment horizontal="centerContinuous" vertical="center" wrapText="1"/>
      <protection/>
    </xf>
    <xf numFmtId="0" fontId="1" fillId="0" borderId="0" xfId="295" applyFont="1" applyFill="1" applyBorder="1" applyAlignment="1" applyProtection="1">
      <alignment horizontal="centerContinuous" vertical="center" wrapText="1"/>
      <protection/>
    </xf>
    <xf numFmtId="0" fontId="1" fillId="0" borderId="15" xfId="295" applyFont="1" applyFill="1" applyBorder="1" applyAlignment="1" applyProtection="1">
      <alignment horizontal="centerContinuous" vertical="center" wrapText="1"/>
      <protection/>
    </xf>
    <xf numFmtId="0" fontId="1" fillId="0" borderId="41" xfId="295" applyFont="1" applyFill="1" applyBorder="1" applyAlignment="1" applyProtection="1">
      <alignment horizontal="centerContinuous" vertical="center" wrapText="1"/>
      <protection/>
    </xf>
    <xf numFmtId="176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85" fontId="0" fillId="0" borderId="2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" xfId="0" applyNumberFormat="1" applyFill="1" applyBorder="1" applyAlignment="1">
      <alignment/>
    </xf>
    <xf numFmtId="168" fontId="0" fillId="0" borderId="1" xfId="0" applyNumberFormat="1" applyFill="1" applyBorder="1" applyAlignment="1">
      <alignment/>
    </xf>
    <xf numFmtId="185" fontId="0" fillId="0" borderId="31" xfId="0" applyNumberFormat="1" applyFont="1" applyFill="1" applyBorder="1" applyAlignment="1">
      <alignment/>
    </xf>
    <xf numFmtId="185" fontId="0" fillId="0" borderId="20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68" fontId="0" fillId="0" borderId="16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85" fontId="0" fillId="0" borderId="24" xfId="0" applyNumberFormat="1" applyFont="1" applyFill="1" applyBorder="1" applyAlignment="1">
      <alignment/>
    </xf>
    <xf numFmtId="185" fontId="0" fillId="0" borderId="32" xfId="0" applyNumberFormat="1" applyBorder="1" applyAlignment="1">
      <alignment/>
    </xf>
    <xf numFmtId="185" fontId="0" fillId="0" borderId="40" xfId="0" applyNumberFormat="1" applyBorder="1" applyAlignment="1">
      <alignment/>
    </xf>
    <xf numFmtId="185" fontId="0" fillId="0" borderId="49" xfId="0" applyNumberFormat="1" applyBorder="1" applyAlignment="1">
      <alignment/>
    </xf>
    <xf numFmtId="260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centerContinuous"/>
    </xf>
    <xf numFmtId="0" fontId="14" fillId="0" borderId="0" xfId="294">
      <alignment/>
      <protection/>
    </xf>
    <xf numFmtId="0" fontId="5" fillId="0" borderId="0" xfId="294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4" fillId="0" borderId="27" xfId="294" applyBorder="1">
      <alignment/>
      <protection/>
    </xf>
    <xf numFmtId="217" fontId="30" fillId="0" borderId="26" xfId="294" applyNumberFormat="1" applyFont="1" applyFill="1" applyBorder="1" applyProtection="1">
      <alignment/>
      <protection/>
    </xf>
    <xf numFmtId="168" fontId="30" fillId="0" borderId="55" xfId="294" applyNumberFormat="1" applyFont="1" applyFill="1" applyBorder="1" applyProtection="1">
      <alignment/>
      <protection/>
    </xf>
    <xf numFmtId="0" fontId="50" fillId="0" borderId="16" xfId="294" applyFont="1" applyBorder="1" applyAlignment="1" applyProtection="1">
      <alignment horizontal="left"/>
      <protection/>
    </xf>
    <xf numFmtId="217" fontId="0" fillId="0" borderId="13" xfId="294" applyNumberFormat="1" applyFont="1" applyFill="1" applyBorder="1">
      <alignment/>
      <protection/>
    </xf>
    <xf numFmtId="217" fontId="0" fillId="0" borderId="64" xfId="294" applyNumberFormat="1" applyFont="1" applyFill="1" applyBorder="1">
      <alignment/>
      <protection/>
    </xf>
    <xf numFmtId="168" fontId="0" fillId="0" borderId="37" xfId="294" applyNumberFormat="1" applyFont="1" applyFill="1" applyBorder="1" applyProtection="1">
      <alignment/>
      <protection/>
    </xf>
    <xf numFmtId="185" fontId="0" fillId="0" borderId="37" xfId="294" applyNumberFormat="1" applyFont="1" applyFill="1" applyBorder="1" applyProtection="1">
      <alignment/>
      <protection/>
    </xf>
    <xf numFmtId="166" fontId="0" fillId="0" borderId="1" xfId="0" applyNumberFormat="1" applyFont="1" applyBorder="1" applyAlignment="1">
      <alignment horizontal="left" wrapText="1"/>
    </xf>
    <xf numFmtId="217" fontId="0" fillId="0" borderId="65" xfId="294" applyNumberFormat="1" applyFont="1" applyFill="1" applyBorder="1">
      <alignment/>
      <protection/>
    </xf>
    <xf numFmtId="179" fontId="0" fillId="0" borderId="1" xfId="16" applyNumberFormat="1" applyFill="1" applyBorder="1">
      <alignment/>
      <protection/>
    </xf>
    <xf numFmtId="179" fontId="0" fillId="0" borderId="1" xfId="16" applyNumberFormat="1" applyBorder="1">
      <alignment/>
      <protection/>
    </xf>
    <xf numFmtId="0" fontId="0" fillId="0" borderId="1" xfId="0" applyFont="1" applyBorder="1" applyAlignment="1">
      <alignment horizontal="left" wrapText="1"/>
    </xf>
    <xf numFmtId="261" fontId="0" fillId="0" borderId="32" xfId="294" applyNumberFormat="1" applyFont="1" applyFill="1" applyBorder="1" applyProtection="1">
      <alignment/>
      <protection/>
    </xf>
    <xf numFmtId="217" fontId="0" fillId="0" borderId="22" xfId="294" applyNumberFormat="1" applyFont="1" applyFill="1" applyBorder="1">
      <alignment/>
      <protection/>
    </xf>
    <xf numFmtId="217" fontId="0" fillId="0" borderId="66" xfId="294" applyNumberFormat="1" applyFont="1" applyFill="1" applyBorder="1">
      <alignment/>
      <protection/>
    </xf>
    <xf numFmtId="217" fontId="0" fillId="0" borderId="59" xfId="294" applyNumberFormat="1" applyFont="1" applyFill="1" applyBorder="1">
      <alignment/>
      <protection/>
    </xf>
    <xf numFmtId="185" fontId="0" fillId="0" borderId="55" xfId="294" applyNumberFormat="1" applyFont="1" applyFill="1" applyBorder="1" applyProtection="1">
      <alignment/>
      <protection/>
    </xf>
    <xf numFmtId="185" fontId="0" fillId="0" borderId="56" xfId="294" applyNumberFormat="1" applyFont="1" applyFill="1" applyBorder="1" applyProtection="1">
      <alignment/>
      <protection/>
    </xf>
    <xf numFmtId="49" fontId="0" fillId="0" borderId="1" xfId="34" applyNumberFormat="1" applyBorder="1" applyAlignment="1">
      <alignment/>
      <protection/>
    </xf>
    <xf numFmtId="0" fontId="14" fillId="0" borderId="0" xfId="294" applyBorder="1">
      <alignment/>
      <protection/>
    </xf>
    <xf numFmtId="176" fontId="30" fillId="0" borderId="1" xfId="294" applyNumberFormat="1" applyFont="1" applyBorder="1" applyProtection="1">
      <alignment/>
      <protection/>
    </xf>
    <xf numFmtId="176" fontId="30" fillId="0" borderId="37" xfId="294" applyNumberFormat="1" applyFont="1" applyBorder="1" applyProtection="1">
      <alignment/>
      <protection/>
    </xf>
    <xf numFmtId="0" fontId="0" fillId="0" borderId="37" xfId="294" applyFont="1" applyBorder="1" applyAlignment="1" applyProtection="1">
      <alignment horizontal="left"/>
      <protection/>
    </xf>
    <xf numFmtId="0" fontId="1" fillId="0" borderId="27" xfId="294" applyFont="1" applyFill="1" applyBorder="1" applyAlignment="1" applyProtection="1">
      <alignment horizontal="center" wrapText="1"/>
      <protection/>
    </xf>
    <xf numFmtId="0" fontId="1" fillId="0" borderId="26" xfId="294" applyFont="1" applyFill="1" applyBorder="1" applyAlignment="1" applyProtection="1">
      <alignment horizontal="center" wrapText="1"/>
      <protection/>
    </xf>
    <xf numFmtId="0" fontId="1" fillId="0" borderId="18" xfId="294" applyFont="1" applyFill="1" applyBorder="1" applyAlignment="1" applyProtection="1">
      <alignment horizontal="centerContinuous" vertical="center" wrapText="1"/>
      <protection/>
    </xf>
    <xf numFmtId="0" fontId="1" fillId="0" borderId="35" xfId="294" applyFont="1" applyFill="1" applyBorder="1" applyAlignment="1" applyProtection="1">
      <alignment horizontal="centerContinuous" wrapText="1"/>
      <protection/>
    </xf>
    <xf numFmtId="0" fontId="1" fillId="0" borderId="23" xfId="294" applyFont="1" applyFill="1" applyBorder="1" applyAlignment="1" applyProtection="1">
      <alignment horizontal="centerContinuous" wrapText="1"/>
      <protection/>
    </xf>
    <xf numFmtId="0" fontId="1" fillId="0" borderId="17" xfId="294" applyFont="1" applyFill="1" applyBorder="1" applyAlignment="1" applyProtection="1">
      <alignment horizontal="center"/>
      <protection/>
    </xf>
    <xf numFmtId="262" fontId="0" fillId="0" borderId="0" xfId="0" applyNumberFormat="1" applyBorder="1" applyAlignment="1">
      <alignment/>
    </xf>
    <xf numFmtId="230" fontId="0" fillId="0" borderId="22" xfId="0" applyNumberFormat="1" applyBorder="1" applyAlignment="1">
      <alignment/>
    </xf>
    <xf numFmtId="166" fontId="0" fillId="0" borderId="0" xfId="0" applyNumberFormat="1" applyBorder="1" applyAlignment="1">
      <alignment/>
    </xf>
    <xf numFmtId="229" fontId="0" fillId="0" borderId="1" xfId="0" applyNumberFormat="1" applyBorder="1" applyAlignment="1">
      <alignment/>
    </xf>
    <xf numFmtId="263" fontId="0" fillId="0" borderId="27" xfId="0" applyNumberFormat="1" applyFont="1" applyBorder="1" applyAlignment="1">
      <alignment horizontal="right"/>
    </xf>
    <xf numFmtId="234" fontId="0" fillId="0" borderId="26" xfId="0" applyNumberFormat="1" applyFont="1" applyBorder="1" applyAlignment="1" quotePrefix="1">
      <alignment horizontal="right"/>
    </xf>
    <xf numFmtId="180" fontId="0" fillId="0" borderId="1" xfId="34" applyNumberFormat="1" applyFont="1" applyBorder="1">
      <alignment/>
      <protection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0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220" fontId="0" fillId="0" borderId="0" xfId="0" applyNumberFormat="1" applyFont="1" applyBorder="1" applyAlignment="1">
      <alignment horizontal="right"/>
    </xf>
    <xf numFmtId="185" fontId="0" fillId="0" borderId="22" xfId="0" applyNumberFormat="1" applyFont="1" applyBorder="1" applyAlignment="1">
      <alignment horizontal="right"/>
    </xf>
    <xf numFmtId="226" fontId="0" fillId="0" borderId="0" xfId="0" applyNumberFormat="1" applyBorder="1" applyAlignment="1">
      <alignment horizontal="right"/>
    </xf>
    <xf numFmtId="220" fontId="0" fillId="0" borderId="13" xfId="0" applyNumberFormat="1" applyFont="1" applyBorder="1" applyAlignment="1">
      <alignment horizontal="right"/>
    </xf>
    <xf numFmtId="180" fontId="0" fillId="0" borderId="1" xfId="48" applyFont="1">
      <alignment/>
      <protection/>
    </xf>
    <xf numFmtId="230" fontId="0" fillId="0" borderId="0" xfId="0" applyNumberFormat="1" applyBorder="1" applyAlignment="1">
      <alignment horizontal="right"/>
    </xf>
    <xf numFmtId="236" fontId="0" fillId="0" borderId="22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220" fontId="0" fillId="0" borderId="27" xfId="0" applyNumberFormat="1" applyFont="1" applyBorder="1" applyAlignment="1">
      <alignment horizontal="right"/>
    </xf>
    <xf numFmtId="185" fontId="0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Continuous" vertical="center"/>
    </xf>
    <xf numFmtId="49" fontId="95" fillId="0" borderId="0" xfId="0" applyNumberFormat="1" applyFont="1" applyAlignment="1">
      <alignment horizontal="right"/>
    </xf>
    <xf numFmtId="168" fontId="0" fillId="0" borderId="10" xfId="0" applyNumberFormat="1" applyBorder="1" applyAlignment="1">
      <alignment horizontal="right"/>
    </xf>
    <xf numFmtId="168" fontId="0" fillId="0" borderId="29" xfId="0" applyNumberFormat="1" applyBorder="1" applyAlignment="1">
      <alignment horizontal="right"/>
    </xf>
    <xf numFmtId="176" fontId="0" fillId="0" borderId="22" xfId="0" applyNumberFormat="1" applyBorder="1" applyAlignment="1">
      <alignment/>
    </xf>
    <xf numFmtId="174" fontId="0" fillId="0" borderId="30" xfId="0" applyNumberFormat="1" applyFont="1" applyBorder="1" applyAlignment="1" quotePrefix="1">
      <alignment horizontal="right"/>
    </xf>
    <xf numFmtId="185" fontId="0" fillId="0" borderId="31" xfId="0" applyNumberFormat="1" applyBorder="1" applyAlignment="1">
      <alignment/>
    </xf>
    <xf numFmtId="178" fontId="0" fillId="0" borderId="1" xfId="299" applyNumberFormat="1" applyFont="1" applyFill="1" applyBorder="1" applyAlignment="1" applyProtection="1">
      <alignment horizontal="left" wrapText="1" indent="1"/>
      <protection/>
    </xf>
    <xf numFmtId="168" fontId="0" fillId="0" borderId="30" xfId="0" applyNumberFormat="1" applyFont="1" applyBorder="1" applyAlignment="1">
      <alignment/>
    </xf>
    <xf numFmtId="178" fontId="0" fillId="0" borderId="1" xfId="0" applyNumberFormat="1" applyBorder="1" applyAlignment="1">
      <alignment horizontal="left"/>
    </xf>
    <xf numFmtId="3" fontId="0" fillId="0" borderId="22" xfId="0" applyNumberFormat="1" applyBorder="1" applyAlignment="1">
      <alignment/>
    </xf>
    <xf numFmtId="3" fontId="0" fillId="0" borderId="3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6" xfId="0" applyNumberFormat="1" applyBorder="1" applyAlignment="1">
      <alignment/>
    </xf>
    <xf numFmtId="168" fontId="0" fillId="0" borderId="29" xfId="0" applyNumberFormat="1" applyFont="1" applyBorder="1" applyAlignment="1">
      <alignment/>
    </xf>
    <xf numFmtId="49" fontId="0" fillId="0" borderId="1" xfId="34" applyNumberFormat="1" applyFont="1" applyBorder="1" applyAlignment="1">
      <alignment horizontal="center"/>
      <protection/>
    </xf>
    <xf numFmtId="0" fontId="1" fillId="0" borderId="28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264" fontId="0" fillId="0" borderId="0" xfId="0" applyNumberFormat="1" applyFont="1" applyAlignment="1">
      <alignment horizontal="left"/>
    </xf>
    <xf numFmtId="3" fontId="0" fillId="0" borderId="1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6" xfId="0" applyNumberFormat="1" applyBorder="1" applyAlignment="1">
      <alignment/>
    </xf>
    <xf numFmtId="193" fontId="0" fillId="0" borderId="1" xfId="0" applyNumberFormat="1" applyBorder="1" applyAlignment="1">
      <alignment/>
    </xf>
    <xf numFmtId="193" fontId="0" fillId="0" borderId="67" xfId="0" applyNumberFormat="1" applyBorder="1" applyAlignment="1">
      <alignment/>
    </xf>
    <xf numFmtId="170" fontId="0" fillId="0" borderId="22" xfId="0" applyNumberFormat="1" applyFont="1" applyBorder="1" applyAlignment="1" quotePrefix="1">
      <alignment horizontal="right"/>
    </xf>
    <xf numFmtId="170" fontId="0" fillId="0" borderId="0" xfId="0" applyNumberFormat="1" applyFont="1" applyAlignment="1" quotePrefix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wrapText="1"/>
    </xf>
    <xf numFmtId="170" fontId="0" fillId="0" borderId="0" xfId="0" applyNumberFormat="1" applyFont="1" applyBorder="1" applyAlignment="1" quotePrefix="1">
      <alignment horizontal="right"/>
    </xf>
    <xf numFmtId="167" fontId="0" fillId="0" borderId="0" xfId="0" applyNumberFormat="1" applyFont="1" applyAlignment="1">
      <alignment/>
    </xf>
    <xf numFmtId="185" fontId="0" fillId="0" borderId="10" xfId="0" applyNumberFormat="1" applyBorder="1" applyAlignment="1">
      <alignment/>
    </xf>
    <xf numFmtId="185" fontId="0" fillId="0" borderId="26" xfId="0" applyNumberFormat="1" applyBorder="1" applyAlignment="1">
      <alignment/>
    </xf>
    <xf numFmtId="193" fontId="0" fillId="0" borderId="16" xfId="0" applyNumberFormat="1" applyBorder="1" applyAlignment="1">
      <alignment/>
    </xf>
    <xf numFmtId="193" fontId="0" fillId="0" borderId="68" xfId="0" applyNumberFormat="1" applyBorder="1" applyAlignment="1">
      <alignment/>
    </xf>
    <xf numFmtId="3" fontId="0" fillId="0" borderId="67" xfId="0" applyNumberFormat="1" applyBorder="1" applyAlignment="1">
      <alignment/>
    </xf>
    <xf numFmtId="0" fontId="0" fillId="0" borderId="0" xfId="0" applyFont="1" applyAlignment="1">
      <alignment horizontal="center"/>
    </xf>
    <xf numFmtId="184" fontId="0" fillId="0" borderId="0" xfId="0" applyNumberForma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176" fontId="0" fillId="0" borderId="26" xfId="0" applyNumberFormat="1" applyFont="1" applyBorder="1" applyAlignment="1">
      <alignment horizontal="right"/>
    </xf>
    <xf numFmtId="176" fontId="0" fillId="0" borderId="26" xfId="0" applyNumberFormat="1" applyFont="1" applyBorder="1" applyAlignment="1">
      <alignment/>
    </xf>
    <xf numFmtId="207" fontId="43" fillId="0" borderId="0" xfId="316" applyNumberFormat="1" applyFont="1" applyBorder="1">
      <alignment/>
      <protection/>
    </xf>
    <xf numFmtId="222" fontId="43" fillId="0" borderId="22" xfId="316" applyNumberFormat="1" applyFont="1" applyBorder="1">
      <alignment/>
      <protection/>
    </xf>
    <xf numFmtId="221" fontId="43" fillId="0" borderId="22" xfId="316" applyNumberFormat="1" applyFont="1" applyBorder="1">
      <alignment/>
      <protection/>
    </xf>
    <xf numFmtId="176" fontId="0" fillId="0" borderId="0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91" fontId="0" fillId="0" borderId="13" xfId="0" applyNumberFormat="1" applyFont="1" applyBorder="1" applyAlignment="1">
      <alignment/>
    </xf>
    <xf numFmtId="191" fontId="0" fillId="0" borderId="22" xfId="0" applyNumberFormat="1" applyFont="1" applyBorder="1" applyAlignment="1">
      <alignment/>
    </xf>
    <xf numFmtId="207" fontId="0" fillId="0" borderId="13" xfId="0" applyNumberFormat="1" applyFont="1" applyBorder="1" applyAlignment="1">
      <alignment/>
    </xf>
    <xf numFmtId="222" fontId="0" fillId="0" borderId="22" xfId="0" applyNumberFormat="1" applyFont="1" applyBorder="1" applyAlignment="1">
      <alignment/>
    </xf>
    <xf numFmtId="221" fontId="0" fillId="0" borderId="22" xfId="0" applyNumberFormat="1" applyFont="1" applyBorder="1" applyAlignment="1">
      <alignment/>
    </xf>
    <xf numFmtId="193" fontId="0" fillId="0" borderId="13" xfId="0" applyNumberFormat="1" applyFont="1" applyBorder="1" applyAlignment="1">
      <alignment horizontal="right"/>
    </xf>
    <xf numFmtId="193" fontId="0" fillId="0" borderId="1" xfId="0" applyNumberFormat="1" applyFont="1" applyBorder="1" applyAlignment="1">
      <alignment/>
    </xf>
    <xf numFmtId="185" fontId="0" fillId="0" borderId="1" xfId="0" applyNumberFormat="1" applyFont="1" applyBorder="1" applyAlignment="1">
      <alignment horizontal="right"/>
    </xf>
    <xf numFmtId="207" fontId="0" fillId="0" borderId="27" xfId="0" applyNumberFormat="1" applyFont="1" applyBorder="1" applyAlignment="1">
      <alignment/>
    </xf>
    <xf numFmtId="222" fontId="0" fillId="0" borderId="26" xfId="0" applyNumberFormat="1" applyFont="1" applyBorder="1" applyAlignment="1">
      <alignment/>
    </xf>
    <xf numFmtId="221" fontId="0" fillId="0" borderId="26" xfId="0" applyNumberFormat="1" applyFont="1" applyBorder="1" applyAlignment="1">
      <alignment/>
    </xf>
    <xf numFmtId="178" fontId="0" fillId="0" borderId="1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76" fontId="0" fillId="0" borderId="13" xfId="0" applyNumberFormat="1" applyBorder="1" applyAlignment="1">
      <alignment/>
    </xf>
    <xf numFmtId="177" fontId="102" fillId="0" borderId="13" xfId="0" applyNumberFormat="1" applyFont="1" applyBorder="1" applyAlignment="1">
      <alignment horizontal="right"/>
    </xf>
    <xf numFmtId="176" fontId="102" fillId="0" borderId="13" xfId="0" applyNumberFormat="1" applyFont="1" applyBorder="1" applyAlignment="1">
      <alignment horizontal="right"/>
    </xf>
    <xf numFmtId="176" fontId="102" fillId="0" borderId="1" xfId="0" applyNumberFormat="1" applyFont="1" applyBorder="1" applyAlignment="1">
      <alignment/>
    </xf>
    <xf numFmtId="176" fontId="102" fillId="0" borderId="1" xfId="0" applyNumberFormat="1" applyFont="1" applyBorder="1" applyAlignment="1">
      <alignment horizontal="right"/>
    </xf>
    <xf numFmtId="176" fontId="102" fillId="0" borderId="22" xfId="0" applyNumberFormat="1" applyFont="1" applyBorder="1" applyAlignment="1">
      <alignment/>
    </xf>
    <xf numFmtId="185" fontId="0" fillId="0" borderId="1" xfId="0" applyNumberFormat="1" applyBorder="1" applyAlignment="1">
      <alignment horizontal="right"/>
    </xf>
    <xf numFmtId="191" fontId="0" fillId="0" borderId="22" xfId="0" applyNumberFormat="1" applyBorder="1" applyAlignment="1">
      <alignment/>
    </xf>
    <xf numFmtId="193" fontId="102" fillId="0" borderId="13" xfId="0" applyNumberFormat="1" applyFont="1" applyBorder="1" applyAlignment="1">
      <alignment horizontal="right"/>
    </xf>
    <xf numFmtId="193" fontId="102" fillId="0" borderId="1" xfId="0" applyNumberFormat="1" applyFont="1" applyBorder="1" applyAlignment="1">
      <alignment/>
    </xf>
    <xf numFmtId="191" fontId="102" fillId="0" borderId="22" xfId="0" applyNumberFormat="1" applyFont="1" applyBorder="1" applyAlignment="1">
      <alignment/>
    </xf>
    <xf numFmtId="176" fontId="0" fillId="0" borderId="27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Continuous"/>
    </xf>
    <xf numFmtId="49" fontId="1" fillId="0" borderId="35" xfId="0" applyNumberFormat="1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/>
    </xf>
    <xf numFmtId="265" fontId="0" fillId="0" borderId="0" xfId="0" applyNumberFormat="1" applyFont="1" applyAlignment="1">
      <alignment horizontal="left"/>
    </xf>
    <xf numFmtId="0" fontId="0" fillId="0" borderId="0" xfId="230">
      <alignment/>
      <protection/>
    </xf>
    <xf numFmtId="49" fontId="0" fillId="0" borderId="0" xfId="230" applyNumberFormat="1" applyAlignment="1">
      <alignment horizontal="right"/>
      <protection/>
    </xf>
    <xf numFmtId="49" fontId="5" fillId="0" borderId="0" xfId="230" applyNumberFormat="1" applyFont="1" applyAlignment="1" quotePrefix="1">
      <alignment horizontal="left"/>
      <protection/>
    </xf>
    <xf numFmtId="0" fontId="103" fillId="0" borderId="0" xfId="0" applyFont="1" applyAlignment="1">
      <alignment/>
    </xf>
    <xf numFmtId="49" fontId="5" fillId="0" borderId="0" xfId="230" applyNumberFormat="1" applyFont="1" applyAlignment="1">
      <alignment horizontal="left"/>
      <protection/>
    </xf>
    <xf numFmtId="0" fontId="0" fillId="0" borderId="0" xfId="230" applyAlignment="1">
      <alignment horizontal="centerContinuous"/>
      <protection/>
    </xf>
    <xf numFmtId="49" fontId="0" fillId="0" borderId="0" xfId="230" applyNumberFormat="1" applyAlignment="1">
      <alignment horizontal="centerContinuous"/>
      <protection/>
    </xf>
    <xf numFmtId="0" fontId="4" fillId="0" borderId="0" xfId="230" applyFont="1" applyAlignment="1">
      <alignment horizontal="centerContinuous"/>
      <protection/>
    </xf>
    <xf numFmtId="0" fontId="4" fillId="0" borderId="0" xfId="230" applyFont="1" applyFill="1" applyAlignment="1">
      <alignment horizontal="centerContinuous"/>
      <protection/>
    </xf>
    <xf numFmtId="176" fontId="0" fillId="0" borderId="0" xfId="230" applyNumberFormat="1" applyFill="1" applyBorder="1">
      <alignment/>
      <protection/>
    </xf>
    <xf numFmtId="176" fontId="5" fillId="0" borderId="0" xfId="230" applyNumberFormat="1" applyFont="1" applyFill="1" applyBorder="1">
      <alignment/>
      <protection/>
    </xf>
    <xf numFmtId="0" fontId="0" fillId="0" borderId="0" xfId="230" applyBorder="1">
      <alignment/>
      <protection/>
    </xf>
    <xf numFmtId="0" fontId="0" fillId="0" borderId="27" xfId="230" applyBorder="1">
      <alignment/>
      <protection/>
    </xf>
    <xf numFmtId="0" fontId="0" fillId="0" borderId="16" xfId="230" applyBorder="1">
      <alignment/>
      <protection/>
    </xf>
    <xf numFmtId="0" fontId="0" fillId="0" borderId="24" xfId="230" applyBorder="1">
      <alignment/>
      <protection/>
    </xf>
    <xf numFmtId="0" fontId="7" fillId="0" borderId="0" xfId="299" applyNumberFormat="1" applyFont="1" applyFill="1" applyBorder="1" applyAlignment="1" applyProtection="1">
      <alignment/>
      <protection/>
    </xf>
    <xf numFmtId="205" fontId="0" fillId="0" borderId="13" xfId="230" applyNumberFormat="1" applyBorder="1" applyAlignment="1" quotePrefix="1">
      <alignment horizontal="right"/>
      <protection/>
    </xf>
    <xf numFmtId="226" fontId="0" fillId="0" borderId="1" xfId="230" applyNumberFormat="1" applyBorder="1" applyAlignment="1">
      <alignment horizontal="right"/>
      <protection/>
    </xf>
    <xf numFmtId="194" fontId="0" fillId="0" borderId="20" xfId="230" applyNumberFormat="1" applyBorder="1">
      <alignment/>
      <protection/>
    </xf>
    <xf numFmtId="178" fontId="0" fillId="0" borderId="1" xfId="299" applyNumberFormat="1" applyFont="1" applyFill="1" applyBorder="1" applyAlignment="1" applyProtection="1">
      <alignment horizontal="left" indent="1"/>
      <protection/>
    </xf>
    <xf numFmtId="229" fontId="0" fillId="0" borderId="13" xfId="230" applyNumberFormat="1" applyBorder="1">
      <alignment/>
      <protection/>
    </xf>
    <xf numFmtId="202" fontId="0" fillId="0" borderId="1" xfId="230" applyNumberFormat="1" applyBorder="1" applyAlignment="1" quotePrefix="1">
      <alignment horizontal="right"/>
      <protection/>
    </xf>
    <xf numFmtId="0" fontId="0" fillId="0" borderId="0" xfId="230" applyNumberFormat="1" applyFont="1" applyFill="1" applyBorder="1" applyAlignment="1" applyProtection="1">
      <alignment/>
      <protection/>
    </xf>
    <xf numFmtId="168" fontId="0" fillId="0" borderId="0" xfId="230" applyNumberFormat="1" applyBorder="1" applyAlignment="1">
      <alignment horizontal="right"/>
      <protection/>
    </xf>
    <xf numFmtId="194" fontId="0" fillId="0" borderId="31" xfId="230" applyNumberFormat="1" applyBorder="1">
      <alignment/>
      <protection/>
    </xf>
    <xf numFmtId="178" fontId="0" fillId="0" borderId="1" xfId="230" applyNumberFormat="1" applyBorder="1" applyAlignment="1">
      <alignment horizontal="left"/>
      <protection/>
    </xf>
    <xf numFmtId="3" fontId="31" fillId="0" borderId="13" xfId="299" applyNumberFormat="1" applyFont="1" applyFill="1" applyBorder="1" applyAlignment="1" applyProtection="1">
      <alignment horizontal="right" wrapText="1"/>
      <protection/>
    </xf>
    <xf numFmtId="3" fontId="31" fillId="0" borderId="1" xfId="299" applyNumberFormat="1" applyFont="1" applyFill="1" applyBorder="1" applyAlignment="1" applyProtection="1">
      <alignment horizontal="right" wrapText="1"/>
      <protection/>
    </xf>
    <xf numFmtId="0" fontId="0" fillId="0" borderId="1" xfId="299" applyNumberFormat="1" applyFont="1" applyFill="1" applyBorder="1" applyAlignment="1" applyProtection="1">
      <alignment horizontal="left" wrapText="1"/>
      <protection/>
    </xf>
    <xf numFmtId="205" fontId="0" fillId="0" borderId="13" xfId="230" applyNumberFormat="1" applyBorder="1" applyAlignment="1">
      <alignment horizontal="right"/>
      <protection/>
    </xf>
    <xf numFmtId="202" fontId="0" fillId="0" borderId="0" xfId="230" applyNumberFormat="1" applyBorder="1" applyAlignment="1">
      <alignment horizontal="right"/>
      <protection/>
    </xf>
    <xf numFmtId="193" fontId="0" fillId="0" borderId="13" xfId="230" applyNumberFormat="1" applyBorder="1">
      <alignment/>
      <protection/>
    </xf>
    <xf numFmtId="185" fontId="0" fillId="0" borderId="1" xfId="230" applyNumberFormat="1" applyBorder="1" applyAlignment="1">
      <alignment horizontal="right"/>
      <protection/>
    </xf>
    <xf numFmtId="0" fontId="0" fillId="0" borderId="1" xfId="230" applyBorder="1">
      <alignment/>
      <protection/>
    </xf>
    <xf numFmtId="205" fontId="0" fillId="0" borderId="27" xfId="230" applyNumberFormat="1" applyBorder="1" applyAlignment="1">
      <alignment horizontal="right"/>
      <protection/>
    </xf>
    <xf numFmtId="202" fontId="0" fillId="0" borderId="10" xfId="230" applyNumberFormat="1" applyBorder="1" applyAlignment="1">
      <alignment horizontal="right"/>
      <protection/>
    </xf>
    <xf numFmtId="194" fontId="0" fillId="0" borderId="24" xfId="230" applyNumberFormat="1" applyBorder="1">
      <alignment/>
      <protection/>
    </xf>
    <xf numFmtId="0" fontId="0" fillId="0" borderId="13" xfId="230" applyBorder="1">
      <alignment/>
      <protection/>
    </xf>
    <xf numFmtId="0" fontId="0" fillId="0" borderId="40" xfId="230" applyBorder="1">
      <alignment/>
      <protection/>
    </xf>
    <xf numFmtId="49" fontId="0" fillId="0" borderId="1" xfId="230" applyNumberFormat="1" applyBorder="1" applyAlignment="1">
      <alignment horizontal="right"/>
      <protection/>
    </xf>
    <xf numFmtId="0" fontId="1" fillId="0" borderId="0" xfId="230" applyFont="1" applyAlignment="1">
      <alignment horizontal="center" vertical="center" wrapText="1"/>
      <protection/>
    </xf>
    <xf numFmtId="0" fontId="51" fillId="0" borderId="35" xfId="230" applyNumberFormat="1" applyFont="1" applyFill="1" applyBorder="1" applyAlignment="1" applyProtection="1">
      <alignment horizontal="center" wrapText="1"/>
      <protection/>
    </xf>
    <xf numFmtId="0" fontId="51" fillId="0" borderId="23" xfId="230" applyNumberFormat="1" applyFont="1" applyFill="1" applyBorder="1" applyAlignment="1" applyProtection="1">
      <alignment horizontal="center" wrapText="1"/>
      <protection/>
    </xf>
    <xf numFmtId="0" fontId="51" fillId="0" borderId="36" xfId="230" applyNumberFormat="1" applyFont="1" applyFill="1" applyBorder="1" applyAlignment="1" applyProtection="1">
      <alignment horizontal="center" wrapText="1"/>
      <protection/>
    </xf>
    <xf numFmtId="0" fontId="1" fillId="0" borderId="23" xfId="230" applyFont="1" applyBorder="1" applyAlignment="1">
      <alignment horizontal="center" wrapText="1"/>
      <protection/>
    </xf>
    <xf numFmtId="182" fontId="0" fillId="0" borderId="0" xfId="230" applyNumberFormat="1" applyFont="1" applyAlignment="1">
      <alignment horizontal="left"/>
      <protection/>
    </xf>
    <xf numFmtId="49" fontId="0" fillId="0" borderId="0" xfId="230" applyNumberFormat="1" applyFont="1" applyAlignment="1">
      <alignment horizontal="centerContinuous"/>
      <protection/>
    </xf>
    <xf numFmtId="49" fontId="0" fillId="0" borderId="13" xfId="0" applyNumberFormat="1" applyBorder="1" applyAlignment="1">
      <alignment horizontal="right"/>
    </xf>
    <xf numFmtId="266" fontId="0" fillId="0" borderId="22" xfId="0" applyNumberFormat="1" applyBorder="1" applyAlignment="1">
      <alignment/>
    </xf>
    <xf numFmtId="266" fontId="0" fillId="0" borderId="1" xfId="0" applyNumberFormat="1" applyBorder="1" applyAlignment="1">
      <alignment/>
    </xf>
    <xf numFmtId="266" fontId="0" fillId="0" borderId="31" xfId="0" applyNumberFormat="1" applyBorder="1" applyAlignment="1">
      <alignment/>
    </xf>
    <xf numFmtId="0" fontId="37" fillId="0" borderId="1" xfId="0" applyFont="1" applyBorder="1" applyAlignment="1">
      <alignment horizontal="left" wrapText="1"/>
    </xf>
    <xf numFmtId="267" fontId="0" fillId="0" borderId="13" xfId="0" applyNumberFormat="1" applyBorder="1" applyAlignment="1">
      <alignment/>
    </xf>
    <xf numFmtId="0" fontId="0" fillId="0" borderId="1" xfId="0" applyFill="1" applyBorder="1" applyAlignment="1">
      <alignment/>
    </xf>
    <xf numFmtId="241" fontId="0" fillId="0" borderId="13" xfId="98" applyNumberFormat="1" applyFont="1" applyBorder="1" applyAlignment="1">
      <alignment/>
    </xf>
    <xf numFmtId="241" fontId="0" fillId="0" borderId="22" xfId="98" applyNumberFormat="1" applyFont="1" applyBorder="1" applyAlignment="1">
      <alignment/>
    </xf>
    <xf numFmtId="241" fontId="0" fillId="0" borderId="1" xfId="98" applyNumberFormat="1" applyFont="1" applyBorder="1" applyAlignment="1">
      <alignment/>
    </xf>
    <xf numFmtId="241" fontId="0" fillId="0" borderId="31" xfId="98" applyNumberFormat="1" applyFont="1" applyBorder="1" applyAlignment="1">
      <alignment/>
    </xf>
    <xf numFmtId="239" fontId="0" fillId="0" borderId="1" xfId="34" applyNumberFormat="1" applyFont="1" applyBorder="1">
      <alignment/>
      <protection/>
    </xf>
    <xf numFmtId="193" fontId="0" fillId="0" borderId="13" xfId="98" applyNumberFormat="1" applyFont="1" applyBorder="1" applyAlignment="1">
      <alignment horizontal="right"/>
    </xf>
    <xf numFmtId="193" fontId="0" fillId="0" borderId="22" xfId="98" applyNumberFormat="1" applyFont="1" applyBorder="1" applyAlignment="1">
      <alignment horizontal="right"/>
    </xf>
    <xf numFmtId="193" fontId="0" fillId="0" borderId="1" xfId="98" applyNumberFormat="1" applyFont="1" applyBorder="1" applyAlignment="1">
      <alignment horizontal="right"/>
    </xf>
    <xf numFmtId="193" fontId="0" fillId="0" borderId="31" xfId="98" applyNumberFormat="1" applyFont="1" applyBorder="1" applyAlignment="1">
      <alignment horizontal="right"/>
    </xf>
    <xf numFmtId="166" fontId="0" fillId="0" borderId="1" xfId="34" applyNumberFormat="1" applyFont="1" applyBorder="1">
      <alignment/>
      <protection/>
    </xf>
    <xf numFmtId="179" fontId="37" fillId="0" borderId="1" xfId="0" applyNumberFormat="1" applyFont="1" applyBorder="1" applyAlignment="1">
      <alignment horizontal="left" wrapText="1"/>
    </xf>
    <xf numFmtId="213" fontId="0" fillId="0" borderId="1" xfId="34" applyNumberFormat="1" applyFont="1" applyBorder="1">
      <alignment/>
      <protection/>
    </xf>
    <xf numFmtId="178" fontId="0" fillId="0" borderId="1" xfId="34" applyNumberFormat="1" applyFont="1" applyBorder="1">
      <alignment/>
      <protection/>
    </xf>
    <xf numFmtId="193" fontId="0" fillId="0" borderId="13" xfId="98" applyNumberFormat="1" applyFont="1" applyBorder="1" applyAlignment="1">
      <alignment/>
    </xf>
    <xf numFmtId="193" fontId="0" fillId="0" borderId="22" xfId="98" applyNumberFormat="1" applyFont="1" applyBorder="1" applyAlignment="1">
      <alignment/>
    </xf>
    <xf numFmtId="193" fontId="0" fillId="0" borderId="1" xfId="98" applyNumberFormat="1" applyFont="1" applyBorder="1" applyAlignment="1">
      <alignment/>
    </xf>
    <xf numFmtId="193" fontId="0" fillId="0" borderId="31" xfId="98" applyNumberFormat="1" applyFont="1" applyBorder="1" applyAlignment="1">
      <alignment/>
    </xf>
    <xf numFmtId="180" fontId="0" fillId="0" borderId="1" xfId="48" applyFont="1" applyBorder="1">
      <alignment/>
      <protection/>
    </xf>
    <xf numFmtId="193" fontId="0" fillId="0" borderId="27" xfId="98" applyNumberFormat="1" applyFont="1" applyBorder="1" applyAlignment="1">
      <alignment/>
    </xf>
    <xf numFmtId="193" fontId="0" fillId="0" borderId="26" xfId="98" applyNumberFormat="1" applyFont="1" applyBorder="1" applyAlignment="1">
      <alignment/>
    </xf>
    <xf numFmtId="193" fontId="0" fillId="0" borderId="16" xfId="98" applyNumberFormat="1" applyFont="1" applyBorder="1" applyAlignment="1">
      <alignment/>
    </xf>
    <xf numFmtId="193" fontId="0" fillId="0" borderId="24" xfId="98" applyNumberFormat="1" applyFont="1" applyBorder="1" applyAlignment="1">
      <alignment/>
    </xf>
    <xf numFmtId="176" fontId="0" fillId="0" borderId="30" xfId="0" applyNumberFormat="1" applyBorder="1" applyAlignment="1">
      <alignment/>
    </xf>
    <xf numFmtId="49" fontId="0" fillId="0" borderId="1" xfId="34" applyNumberFormat="1" applyFont="1" applyBorder="1">
      <alignment/>
      <protection/>
    </xf>
    <xf numFmtId="176" fontId="0" fillId="0" borderId="33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40" xfId="0" applyNumberFormat="1" applyBorder="1" applyAlignment="1">
      <alignment/>
    </xf>
    <xf numFmtId="0" fontId="1" fillId="0" borderId="42" xfId="0" applyFont="1" applyBorder="1" applyAlignment="1">
      <alignment horizontal="center" wrapText="1"/>
    </xf>
    <xf numFmtId="0" fontId="1" fillId="0" borderId="23" xfId="0" applyFont="1" applyBorder="1" applyAlignment="1">
      <alignment horizontal="centerContinuous"/>
    </xf>
    <xf numFmtId="192" fontId="0" fillId="0" borderId="16" xfId="0" applyNumberFormat="1" applyBorder="1" applyAlignment="1">
      <alignment horizontal="right"/>
    </xf>
    <xf numFmtId="268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269" fontId="0" fillId="0" borderId="13" xfId="0" applyNumberFormat="1" applyBorder="1" applyAlignment="1">
      <alignment/>
    </xf>
    <xf numFmtId="230" fontId="0" fillId="0" borderId="1" xfId="0" applyNumberFormat="1" applyBorder="1" applyAlignment="1">
      <alignment/>
    </xf>
    <xf numFmtId="270" fontId="0" fillId="0" borderId="1" xfId="0" applyNumberFormat="1" applyBorder="1" applyAlignment="1">
      <alignment/>
    </xf>
    <xf numFmtId="0" fontId="1" fillId="0" borderId="28" xfId="0" applyFont="1" applyBorder="1" applyAlignment="1">
      <alignment horizontal="centerContinuous" wrapText="1"/>
    </xf>
    <xf numFmtId="239" fontId="0" fillId="0" borderId="0" xfId="0" applyNumberFormat="1" applyAlignment="1">
      <alignment horizontal="left"/>
    </xf>
    <xf numFmtId="167" fontId="5" fillId="0" borderId="0" xfId="158" applyFont="1" applyFill="1">
      <alignment/>
      <protection/>
    </xf>
    <xf numFmtId="271" fontId="0" fillId="0" borderId="13" xfId="0" applyNumberFormat="1" applyBorder="1" applyAlignment="1">
      <alignment/>
    </xf>
    <xf numFmtId="272" fontId="0" fillId="0" borderId="1" xfId="0" applyNumberFormat="1" applyBorder="1" applyAlignment="1">
      <alignment/>
    </xf>
    <xf numFmtId="226" fontId="0" fillId="0" borderId="1" xfId="0" applyNumberFormat="1" applyBorder="1" applyAlignment="1">
      <alignment/>
    </xf>
    <xf numFmtId="0" fontId="37" fillId="0" borderId="0" xfId="0" applyFont="1" applyBorder="1" applyAlignment="1">
      <alignment horizontal="left" vertical="top" wrapText="1"/>
    </xf>
    <xf numFmtId="271" fontId="0" fillId="0" borderId="0" xfId="0" applyNumberFormat="1" applyBorder="1" applyAlignment="1">
      <alignment/>
    </xf>
    <xf numFmtId="273" fontId="1" fillId="0" borderId="23" xfId="0" applyNumberFormat="1" applyFont="1" applyBorder="1" applyAlignment="1">
      <alignment horizontal="center" wrapText="1"/>
    </xf>
    <xf numFmtId="174" fontId="5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182" fontId="4" fillId="0" borderId="0" xfId="0" applyNumberFormat="1" applyFont="1" applyAlignment="1">
      <alignment horizontal="centerContinuous"/>
    </xf>
    <xf numFmtId="0" fontId="18" fillId="0" borderId="0" xfId="304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quotePrefix="1">
      <alignment horizontal="left"/>
    </xf>
    <xf numFmtId="167" fontId="5" fillId="0" borderId="0" xfId="0" applyNumberFormat="1" applyFont="1" applyFill="1" applyAlignment="1" quotePrefix="1">
      <alignment horizontal="left"/>
    </xf>
    <xf numFmtId="167" fontId="29" fillId="0" borderId="0" xfId="0" applyNumberFormat="1" applyFont="1" applyFill="1" applyBorder="1" applyAlignment="1">
      <alignment/>
    </xf>
    <xf numFmtId="176" fontId="0" fillId="0" borderId="24" xfId="0" applyNumberFormat="1" applyBorder="1" applyAlignment="1">
      <alignment/>
    </xf>
    <xf numFmtId="168" fontId="0" fillId="0" borderId="13" xfId="300" applyNumberFormat="1" applyFont="1" applyBorder="1" quotePrefix="1">
      <alignment/>
      <protection/>
    </xf>
    <xf numFmtId="168" fontId="0" fillId="0" borderId="22" xfId="300" applyNumberFormat="1" applyFont="1" applyBorder="1" quotePrefix="1">
      <alignment/>
      <protection/>
    </xf>
    <xf numFmtId="185" fontId="0" fillId="0" borderId="22" xfId="300" applyNumberFormat="1" applyFont="1" applyBorder="1" quotePrefix="1">
      <alignment/>
      <protection/>
    </xf>
    <xf numFmtId="168" fontId="0" fillId="0" borderId="1" xfId="300" applyNumberFormat="1" applyFont="1" applyBorder="1" quotePrefix="1">
      <alignment/>
      <protection/>
    </xf>
    <xf numFmtId="185" fontId="0" fillId="0" borderId="31" xfId="300" applyNumberFormat="1" applyFont="1" applyBorder="1" quotePrefix="1">
      <alignment/>
      <protection/>
    </xf>
    <xf numFmtId="225" fontId="0" fillId="0" borderId="1" xfId="301" applyNumberFormat="1" applyFont="1" applyFill="1" applyBorder="1">
      <alignment/>
      <protection/>
    </xf>
    <xf numFmtId="264" fontId="0" fillId="0" borderId="1" xfId="301" applyNumberFormat="1" applyFont="1" applyFill="1" applyBorder="1">
      <alignment/>
      <protection/>
    </xf>
    <xf numFmtId="174" fontId="0" fillId="0" borderId="13" xfId="301" applyNumberFormat="1" applyFont="1" applyBorder="1" applyAlignment="1">
      <alignment horizontal="right"/>
      <protection/>
    </xf>
    <xf numFmtId="174" fontId="0" fillId="0" borderId="22" xfId="301" applyNumberFormat="1" applyFont="1" applyBorder="1" applyAlignment="1">
      <alignment horizontal="right"/>
      <protection/>
    </xf>
    <xf numFmtId="170" fontId="0" fillId="0" borderId="22" xfId="301" applyNumberFormat="1" applyFont="1" applyBorder="1" applyAlignment="1">
      <alignment horizontal="right"/>
      <protection/>
    </xf>
    <xf numFmtId="180" fontId="0" fillId="0" borderId="0" xfId="301" applyNumberFormat="1" applyFont="1" applyBorder="1">
      <alignment/>
      <protection/>
    </xf>
    <xf numFmtId="225" fontId="0" fillId="0" borderId="0" xfId="301" applyNumberFormat="1" applyFont="1" applyFill="1" applyBorder="1">
      <alignment/>
      <protection/>
    </xf>
    <xf numFmtId="264" fontId="0" fillId="0" borderId="0" xfId="301" applyNumberFormat="1" applyFont="1" applyFill="1" applyBorder="1">
      <alignment/>
      <protection/>
    </xf>
    <xf numFmtId="0" fontId="0" fillId="0" borderId="0" xfId="301" applyNumberFormat="1" applyFont="1" applyBorder="1" quotePrefix="1">
      <alignment/>
      <protection/>
    </xf>
    <xf numFmtId="180" fontId="0" fillId="0" borderId="0" xfId="301" applyNumberFormat="1" applyFont="1" applyFill="1" applyBorder="1">
      <alignment/>
      <protection/>
    </xf>
    <xf numFmtId="193" fontId="0" fillId="0" borderId="13" xfId="301" applyNumberFormat="1" applyFont="1" applyBorder="1" quotePrefix="1">
      <alignment/>
      <protection/>
    </xf>
    <xf numFmtId="193" fontId="0" fillId="0" borderId="22" xfId="301" applyNumberFormat="1" applyFont="1" applyBorder="1" quotePrefix="1">
      <alignment/>
      <protection/>
    </xf>
    <xf numFmtId="193" fontId="0" fillId="0" borderId="1" xfId="301" applyNumberFormat="1" applyFont="1" applyBorder="1" quotePrefix="1">
      <alignment/>
      <protection/>
    </xf>
    <xf numFmtId="193" fontId="0" fillId="0" borderId="31" xfId="301" applyNumberFormat="1" applyFont="1" applyBorder="1" quotePrefix="1">
      <alignment/>
      <protection/>
    </xf>
    <xf numFmtId="168" fontId="0" fillId="0" borderId="27" xfId="300" applyNumberFormat="1" applyFont="1" applyBorder="1" quotePrefix="1">
      <alignment/>
      <protection/>
    </xf>
    <xf numFmtId="168" fontId="0" fillId="0" borderId="26" xfId="300" applyNumberFormat="1" applyFont="1" applyBorder="1" quotePrefix="1">
      <alignment/>
      <protection/>
    </xf>
    <xf numFmtId="185" fontId="0" fillId="0" borderId="26" xfId="300" applyNumberFormat="1" applyFont="1" applyBorder="1" quotePrefix="1">
      <alignment/>
      <protection/>
    </xf>
    <xf numFmtId="168" fontId="0" fillId="0" borderId="16" xfId="300" applyNumberFormat="1" applyFont="1" applyBorder="1" quotePrefix="1">
      <alignment/>
      <protection/>
    </xf>
    <xf numFmtId="185" fontId="0" fillId="0" borderId="24" xfId="300" applyNumberFormat="1" applyFont="1" applyBorder="1" quotePrefix="1">
      <alignment/>
      <protection/>
    </xf>
    <xf numFmtId="0" fontId="0" fillId="0" borderId="34" xfId="0" applyBorder="1" applyAlignment="1">
      <alignment/>
    </xf>
    <xf numFmtId="0" fontId="0" fillId="0" borderId="24" xfId="0" applyBorder="1" applyAlignment="1">
      <alignment horizontal="right"/>
    </xf>
    <xf numFmtId="186" fontId="0" fillId="0" borderId="1" xfId="0" applyNumberFormat="1" applyBorder="1" applyAlignment="1">
      <alignment/>
    </xf>
    <xf numFmtId="176" fontId="0" fillId="0" borderId="16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177" fontId="0" fillId="0" borderId="22" xfId="0" applyNumberFormat="1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0" xfId="298">
      <alignment/>
      <protection/>
    </xf>
    <xf numFmtId="0" fontId="5" fillId="0" borderId="0" xfId="298" applyFont="1" applyAlignment="1">
      <alignment/>
      <protection/>
    </xf>
    <xf numFmtId="191" fontId="0" fillId="0" borderId="26" xfId="0" applyNumberFormat="1" applyBorder="1" applyAlignment="1">
      <alignment/>
    </xf>
    <xf numFmtId="221" fontId="0" fillId="0" borderId="16" xfId="0" applyNumberFormat="1" applyBorder="1" applyAlignment="1">
      <alignment/>
    </xf>
    <xf numFmtId="191" fontId="0" fillId="0" borderId="16" xfId="0" applyNumberFormat="1" applyBorder="1" applyAlignment="1">
      <alignment/>
    </xf>
    <xf numFmtId="221" fontId="0" fillId="0" borderId="13" xfId="0" applyNumberFormat="1" applyBorder="1" applyAlignment="1">
      <alignment/>
    </xf>
    <xf numFmtId="166" fontId="0" fillId="0" borderId="1" xfId="0" applyNumberFormat="1" applyBorder="1" applyAlignment="1">
      <alignment/>
    </xf>
    <xf numFmtId="191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221" fontId="0" fillId="0" borderId="27" xfId="0" applyNumberFormat="1" applyBorder="1" applyAlignment="1">
      <alignment/>
    </xf>
    <xf numFmtId="221" fontId="0" fillId="0" borderId="26" xfId="0" applyNumberFormat="1" applyBorder="1" applyAlignment="1">
      <alignment/>
    </xf>
    <xf numFmtId="221" fontId="0" fillId="0" borderId="21" xfId="0" applyNumberFormat="1" applyBorder="1" applyAlignment="1">
      <alignment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0" fontId="1" fillId="0" borderId="40" xfId="0" applyFont="1" applyBorder="1" applyAlignment="1">
      <alignment horizontal="center" vertical="center"/>
    </xf>
    <xf numFmtId="228" fontId="0" fillId="0" borderId="13" xfId="0" applyNumberFormat="1" applyBorder="1" applyAlignment="1">
      <alignment horizontal="right"/>
    </xf>
    <xf numFmtId="191" fontId="0" fillId="0" borderId="31" xfId="0" applyNumberFormat="1" applyFont="1" applyBorder="1" applyAlignment="1">
      <alignment/>
    </xf>
    <xf numFmtId="228" fontId="0" fillId="0" borderId="22" xfId="0" applyNumberFormat="1" applyFont="1" applyBorder="1" applyAlignment="1">
      <alignment horizontal="right"/>
    </xf>
    <xf numFmtId="191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274" fontId="0" fillId="0" borderId="13" xfId="0" applyNumberFormat="1" applyBorder="1" applyAlignment="1">
      <alignment horizontal="right"/>
    </xf>
    <xf numFmtId="3" fontId="0" fillId="0" borderId="31" xfId="0" applyNumberFormat="1" applyFont="1" applyBorder="1" applyAlignment="1">
      <alignment/>
    </xf>
    <xf numFmtId="274" fontId="0" fillId="0" borderId="2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228" fontId="0" fillId="0" borderId="27" xfId="0" applyNumberFormat="1" applyBorder="1" applyAlignment="1">
      <alignment horizontal="right"/>
    </xf>
    <xf numFmtId="191" fontId="0" fillId="0" borderId="24" xfId="0" applyNumberFormat="1" applyFont="1" applyBorder="1" applyAlignment="1">
      <alignment/>
    </xf>
    <xf numFmtId="228" fontId="0" fillId="0" borderId="26" xfId="0" applyNumberFormat="1" applyFont="1" applyBorder="1" applyAlignment="1">
      <alignment horizontal="right"/>
    </xf>
    <xf numFmtId="191" fontId="0" fillId="0" borderId="16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49" fontId="5" fillId="0" borderId="0" xfId="289" applyNumberFormat="1" applyFont="1" applyFill="1">
      <alignment/>
      <protection/>
    </xf>
    <xf numFmtId="168" fontId="0" fillId="0" borderId="13" xfId="0" applyNumberFormat="1" applyBorder="1" applyAlignment="1">
      <alignment/>
    </xf>
    <xf numFmtId="168" fontId="0" fillId="0" borderId="0" xfId="0" applyNumberFormat="1" applyFill="1" applyAlignment="1">
      <alignment/>
    </xf>
    <xf numFmtId="176" fontId="0" fillId="0" borderId="2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168" fontId="0" fillId="0" borderId="10" xfId="0" applyNumberFormat="1" applyBorder="1" applyAlignment="1">
      <alignment/>
    </xf>
    <xf numFmtId="49" fontId="5" fillId="0" borderId="0" xfId="158" applyNumberFormat="1" applyFont="1" applyAlignment="1">
      <alignment horizontal="left"/>
      <protection/>
    </xf>
    <xf numFmtId="270" fontId="0" fillId="0" borderId="13" xfId="0" applyNumberFormat="1" applyBorder="1" applyAlignment="1">
      <alignment/>
    </xf>
    <xf numFmtId="270" fontId="0" fillId="0" borderId="1" xfId="0" applyNumberFormat="1" applyFill="1" applyBorder="1" applyAlignment="1">
      <alignment/>
    </xf>
    <xf numFmtId="275" fontId="0" fillId="0" borderId="31" xfId="0" applyNumberFormat="1" applyBorder="1" applyAlignment="1">
      <alignment/>
    </xf>
    <xf numFmtId="270" fontId="0" fillId="0" borderId="1" xfId="0" applyNumberFormat="1" applyFont="1" applyFill="1" applyBorder="1" applyAlignment="1">
      <alignment horizontal="right"/>
    </xf>
    <xf numFmtId="276" fontId="0" fillId="0" borderId="31" xfId="0" applyNumberFormat="1" applyFont="1" applyBorder="1" applyAlignment="1" quotePrefix="1">
      <alignment horizontal="right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5" fillId="0" borderId="0" xfId="162" applyNumberFormat="1" applyFont="1" applyAlignment="1">
      <alignment horizontal="left"/>
      <protection/>
    </xf>
    <xf numFmtId="175" fontId="0" fillId="0" borderId="13" xfId="0" applyNumberFormat="1" applyFont="1" applyBorder="1" applyAlignment="1" quotePrefix="1">
      <alignment horizontal="right"/>
    </xf>
    <xf numFmtId="179" fontId="0" fillId="0" borderId="1" xfId="0" applyNumberFormat="1" applyBorder="1" applyAlignment="1">
      <alignment horizontal="left"/>
    </xf>
    <xf numFmtId="0" fontId="1" fillId="0" borderId="35" xfId="0" applyFont="1" applyBorder="1" applyAlignment="1">
      <alignment horizontal="center" vertical="center"/>
    </xf>
    <xf numFmtId="265" fontId="0" fillId="0" borderId="0" xfId="0" applyNumberFormat="1" applyAlignment="1">
      <alignment horizontal="left"/>
    </xf>
    <xf numFmtId="168" fontId="0" fillId="0" borderId="0" xfId="0" applyNumberFormat="1" applyBorder="1" applyAlignment="1">
      <alignment horizontal="right"/>
    </xf>
    <xf numFmtId="194" fontId="0" fillId="0" borderId="1" xfId="0" applyNumberFormat="1" applyBorder="1" applyAlignment="1">
      <alignment horizontal="right"/>
    </xf>
    <xf numFmtId="185" fontId="0" fillId="0" borderId="22" xfId="0" applyNumberFormat="1" applyBorder="1" applyAlignment="1">
      <alignment horizontal="right"/>
    </xf>
    <xf numFmtId="193" fontId="0" fillId="0" borderId="22" xfId="0" applyNumberFormat="1" applyBorder="1" applyAlignment="1">
      <alignment/>
    </xf>
    <xf numFmtId="168" fontId="0" fillId="0" borderId="31" xfId="0" applyNumberFormat="1" applyBorder="1" applyAlignment="1">
      <alignment horizontal="right"/>
    </xf>
    <xf numFmtId="176" fontId="0" fillId="0" borderId="29" xfId="0" applyNumberFormat="1" applyBorder="1" applyAlignment="1">
      <alignment/>
    </xf>
    <xf numFmtId="222" fontId="0" fillId="0" borderId="0" xfId="0" applyNumberFormat="1" applyFont="1" applyBorder="1" applyAlignment="1">
      <alignment horizontal="right"/>
    </xf>
    <xf numFmtId="222" fontId="0" fillId="0" borderId="22" xfId="0" applyNumberFormat="1" applyFont="1" applyBorder="1" applyAlignment="1">
      <alignment horizontal="right"/>
    </xf>
    <xf numFmtId="222" fontId="0" fillId="0" borderId="30" xfId="0" applyNumberFormat="1" applyFont="1" applyBorder="1" applyAlignment="1">
      <alignment horizontal="right"/>
    </xf>
    <xf numFmtId="222" fontId="0" fillId="0" borderId="31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wrapText="1" indent="1"/>
    </xf>
    <xf numFmtId="0" fontId="0" fillId="0" borderId="1" xfId="0" applyFont="1" applyFill="1" applyBorder="1" applyAlignment="1">
      <alignment horizontal="left" wrapText="1"/>
    </xf>
    <xf numFmtId="49" fontId="0" fillId="0" borderId="0" xfId="0" applyNumberFormat="1" applyFont="1" applyFill="1" applyAlignment="1">
      <alignment/>
    </xf>
    <xf numFmtId="49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85" fontId="0" fillId="0" borderId="0" xfId="0" applyNumberFormat="1" applyFont="1" applyBorder="1" applyAlignment="1">
      <alignment horizontal="right"/>
    </xf>
    <xf numFmtId="185" fontId="0" fillId="0" borderId="30" xfId="0" applyNumberFormat="1" applyFont="1" applyBorder="1" applyAlignment="1">
      <alignment horizontal="right"/>
    </xf>
    <xf numFmtId="185" fontId="0" fillId="0" borderId="31" xfId="0" applyNumberFormat="1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185" fontId="0" fillId="0" borderId="10" xfId="0" applyNumberFormat="1" applyFont="1" applyBorder="1" applyAlignment="1">
      <alignment horizontal="right"/>
    </xf>
    <xf numFmtId="185" fontId="0" fillId="0" borderId="29" xfId="0" applyNumberFormat="1" applyFont="1" applyBorder="1" applyAlignment="1">
      <alignment horizontal="right"/>
    </xf>
    <xf numFmtId="185" fontId="0" fillId="0" borderId="24" xfId="0" applyNumberFormat="1" applyFont="1" applyBorder="1" applyAlignment="1">
      <alignment horizontal="right"/>
    </xf>
    <xf numFmtId="185" fontId="0" fillId="0" borderId="33" xfId="0" applyNumberFormat="1" applyBorder="1" applyAlignment="1">
      <alignment/>
    </xf>
    <xf numFmtId="185" fontId="0" fillId="0" borderId="30" xfId="0" applyNumberFormat="1" applyBorder="1" applyAlignment="1">
      <alignment/>
    </xf>
    <xf numFmtId="165" fontId="0" fillId="0" borderId="0" xfId="98" applyNumberFormat="1" applyBorder="1" applyAlignment="1">
      <alignment/>
    </xf>
    <xf numFmtId="165" fontId="0" fillId="0" borderId="27" xfId="98" applyNumberFormat="1" applyBorder="1" applyAlignment="1">
      <alignment/>
    </xf>
    <xf numFmtId="165" fontId="0" fillId="0" borderId="26" xfId="98" applyNumberFormat="1" applyBorder="1" applyAlignment="1">
      <alignment/>
    </xf>
    <xf numFmtId="165" fontId="0" fillId="0" borderId="24" xfId="98" applyNumberFormat="1" applyBorder="1" applyAlignment="1">
      <alignment/>
    </xf>
    <xf numFmtId="185" fontId="43" fillId="0" borderId="0" xfId="317" applyNumberFormat="1" applyFont="1">
      <alignment/>
      <protection/>
    </xf>
    <xf numFmtId="168" fontId="43" fillId="0" borderId="22" xfId="317" applyNumberFormat="1" applyFont="1" applyBorder="1">
      <alignment/>
      <protection/>
    </xf>
    <xf numFmtId="176" fontId="43" fillId="0" borderId="22" xfId="317" applyNumberFormat="1" applyFont="1" applyBorder="1">
      <alignment/>
      <protection/>
    </xf>
    <xf numFmtId="185" fontId="43" fillId="0" borderId="30" xfId="317" applyNumberFormat="1" applyFont="1" applyBorder="1">
      <alignment/>
      <protection/>
    </xf>
    <xf numFmtId="168" fontId="0" fillId="0" borderId="31" xfId="98" applyNumberFormat="1" applyFill="1" applyBorder="1" applyAlignment="1">
      <alignment/>
    </xf>
    <xf numFmtId="193" fontId="43" fillId="0" borderId="0" xfId="317" applyNumberFormat="1" applyFont="1">
      <alignment/>
      <protection/>
    </xf>
    <xf numFmtId="193" fontId="43" fillId="0" borderId="31" xfId="317" applyNumberFormat="1" applyFont="1" applyBorder="1">
      <alignment/>
      <protection/>
    </xf>
    <xf numFmtId="174" fontId="0" fillId="0" borderId="1" xfId="98" applyNumberFormat="1" applyBorder="1" applyAlignment="1">
      <alignment horizontal="right"/>
    </xf>
    <xf numFmtId="3" fontId="43" fillId="0" borderId="0" xfId="317" applyNumberFormat="1" applyFont="1">
      <alignment/>
      <protection/>
    </xf>
    <xf numFmtId="3" fontId="43" fillId="0" borderId="22" xfId="317" applyNumberFormat="1" applyFont="1" applyBorder="1">
      <alignment/>
      <protection/>
    </xf>
    <xf numFmtId="3" fontId="43" fillId="0" borderId="30" xfId="317" applyNumberFormat="1" applyFont="1" applyBorder="1">
      <alignment/>
      <protection/>
    </xf>
    <xf numFmtId="3" fontId="43" fillId="0" borderId="31" xfId="317" applyNumberFormat="1" applyFont="1" applyBorder="1">
      <alignment/>
      <protection/>
    </xf>
    <xf numFmtId="192" fontId="0" fillId="0" borderId="1" xfId="98" applyNumberFormat="1" applyBorder="1" applyAlignment="1">
      <alignment horizontal="right"/>
    </xf>
    <xf numFmtId="185" fontId="43" fillId="0" borderId="10" xfId="317" applyNumberFormat="1" applyFont="1" applyBorder="1">
      <alignment/>
      <protection/>
    </xf>
    <xf numFmtId="168" fontId="43" fillId="0" borderId="26" xfId="317" applyNumberFormat="1" applyFont="1" applyBorder="1">
      <alignment/>
      <protection/>
    </xf>
    <xf numFmtId="176" fontId="43" fillId="0" borderId="26" xfId="317" applyNumberFormat="1" applyFont="1" applyBorder="1">
      <alignment/>
      <protection/>
    </xf>
    <xf numFmtId="185" fontId="43" fillId="0" borderId="29" xfId="317" applyNumberFormat="1" applyFont="1" applyBorder="1">
      <alignment/>
      <protection/>
    </xf>
    <xf numFmtId="168" fontId="0" fillId="0" borderId="24" xfId="98" applyNumberFormat="1" applyFill="1" applyBorder="1" applyAlignment="1">
      <alignment/>
    </xf>
    <xf numFmtId="193" fontId="43" fillId="0" borderId="10" xfId="317" applyNumberFormat="1" applyFont="1" applyBorder="1">
      <alignment/>
      <protection/>
    </xf>
    <xf numFmtId="193" fontId="43" fillId="0" borderId="24" xfId="317" applyNumberFormat="1" applyFont="1" applyBorder="1">
      <alignment/>
      <protection/>
    </xf>
    <xf numFmtId="175" fontId="0" fillId="0" borderId="1" xfId="98" applyNumberFormat="1" applyBorder="1" applyAlignment="1">
      <alignment horizontal="right"/>
    </xf>
    <xf numFmtId="0" fontId="33" fillId="0" borderId="0" xfId="0" applyFont="1" applyAlignment="1">
      <alignment horizontal="right"/>
    </xf>
    <xf numFmtId="165" fontId="1" fillId="0" borderId="0" xfId="98" applyNumberFormat="1" applyFont="1" applyBorder="1" applyAlignment="1">
      <alignment horizontal="right"/>
    </xf>
    <xf numFmtId="165" fontId="1" fillId="0" borderId="33" xfId="98" applyNumberFormat="1" applyFont="1" applyBorder="1" applyAlignment="1">
      <alignment horizontal="right"/>
    </xf>
    <xf numFmtId="165" fontId="1" fillId="0" borderId="49" xfId="98" applyNumberFormat="1" applyFont="1" applyBorder="1" applyAlignment="1">
      <alignment horizontal="right"/>
    </xf>
    <xf numFmtId="165" fontId="1" fillId="0" borderId="31" xfId="98" applyNumberFormat="1" applyFont="1" applyBorder="1" applyAlignment="1">
      <alignment horizontal="right"/>
    </xf>
    <xf numFmtId="165" fontId="1" fillId="0" borderId="40" xfId="98" applyNumberFormat="1" applyFont="1" applyBorder="1" applyAlignment="1">
      <alignment horizontal="right"/>
    </xf>
    <xf numFmtId="165" fontId="1" fillId="0" borderId="54" xfId="98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5" fontId="1" fillId="0" borderId="10" xfId="98" applyNumberFormat="1" applyFont="1" applyFill="1" applyBorder="1" applyAlignment="1">
      <alignment horizontal="center"/>
    </xf>
    <xf numFmtId="165" fontId="1" fillId="0" borderId="16" xfId="98" applyNumberFormat="1" applyFont="1" applyBorder="1" applyAlignment="1">
      <alignment horizontal="center"/>
    </xf>
    <xf numFmtId="165" fontId="1" fillId="0" borderId="26" xfId="98" applyNumberFormat="1" applyFont="1" applyBorder="1" applyAlignment="1">
      <alignment horizontal="center"/>
    </xf>
    <xf numFmtId="165" fontId="1" fillId="0" borderId="24" xfId="98" applyNumberFormat="1" applyFont="1" applyBorder="1" applyAlignment="1">
      <alignment horizontal="center"/>
    </xf>
    <xf numFmtId="165" fontId="1" fillId="0" borderId="29" xfId="98" applyNumberFormat="1" applyFont="1" applyBorder="1" applyAlignment="1">
      <alignment horizontal="center"/>
    </xf>
    <xf numFmtId="165" fontId="1" fillId="0" borderId="21" xfId="98" applyNumberFormat="1" applyFont="1" applyFill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98" applyNumberFormat="1" applyFont="1" applyFill="1" applyBorder="1" applyAlignment="1">
      <alignment horizontal="center"/>
    </xf>
    <xf numFmtId="165" fontId="1" fillId="0" borderId="1" xfId="98" applyNumberFormat="1" applyFont="1" applyBorder="1" applyAlignment="1">
      <alignment horizontal="center"/>
    </xf>
    <xf numFmtId="165" fontId="1" fillId="0" borderId="22" xfId="98" applyNumberFormat="1" applyFont="1" applyBorder="1" applyAlignment="1">
      <alignment horizontal="center"/>
    </xf>
    <xf numFmtId="165" fontId="1" fillId="0" borderId="31" xfId="98" applyNumberFormat="1" applyFont="1" applyBorder="1" applyAlignment="1">
      <alignment horizontal="center"/>
    </xf>
    <xf numFmtId="165" fontId="1" fillId="0" borderId="30" xfId="98" applyNumberFormat="1" applyFont="1" applyBorder="1" applyAlignment="1">
      <alignment horizontal="center"/>
    </xf>
    <xf numFmtId="165" fontId="1" fillId="0" borderId="20" xfId="98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30" xfId="98" applyNumberFormat="1" applyFont="1" applyFill="1" applyBorder="1" applyAlignment="1">
      <alignment horizontal="center"/>
    </xf>
    <xf numFmtId="165" fontId="1" fillId="0" borderId="20" xfId="98" applyNumberFormat="1" applyFont="1" applyBorder="1" applyAlignment="1">
      <alignment horizontal="center"/>
    </xf>
    <xf numFmtId="165" fontId="1" fillId="0" borderId="0" xfId="98" applyNumberFormat="1" applyFont="1" applyBorder="1" applyAlignment="1">
      <alignment/>
    </xf>
    <xf numFmtId="165" fontId="1" fillId="0" borderId="1" xfId="98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65" fontId="1" fillId="0" borderId="18" xfId="98" applyNumberFormat="1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" fillId="0" borderId="70" xfId="0" applyFont="1" applyBorder="1" applyAlignment="1">
      <alignment/>
    </xf>
    <xf numFmtId="165" fontId="1" fillId="0" borderId="44" xfId="98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288">
      <alignment/>
      <protection/>
    </xf>
    <xf numFmtId="49" fontId="0" fillId="0" borderId="0" xfId="288" applyNumberFormat="1" applyAlignment="1">
      <alignment horizontal="right"/>
      <protection/>
    </xf>
    <xf numFmtId="49" fontId="5" fillId="0" borderId="0" xfId="256" applyNumberFormat="1" applyFont="1" applyAlignment="1" quotePrefix="1">
      <alignment horizontal="left"/>
      <protection/>
    </xf>
    <xf numFmtId="0" fontId="0" fillId="0" borderId="0" xfId="256" applyFont="1">
      <alignment vertical="top"/>
      <protection/>
    </xf>
    <xf numFmtId="49" fontId="5" fillId="0" borderId="0" xfId="256" applyNumberFormat="1" applyFont="1" applyAlignment="1">
      <alignment horizontal="left"/>
      <protection/>
    </xf>
    <xf numFmtId="0" fontId="0" fillId="0" borderId="0" xfId="288" applyFill="1">
      <alignment/>
      <protection/>
    </xf>
    <xf numFmtId="167" fontId="5" fillId="0" borderId="0" xfId="288" applyNumberFormat="1" applyFont="1" applyFill="1" applyAlignment="1">
      <alignment horizontal="left"/>
      <protection/>
    </xf>
    <xf numFmtId="0" fontId="5" fillId="0" borderId="0" xfId="230" applyFont="1">
      <alignment/>
      <protection/>
    </xf>
    <xf numFmtId="185" fontId="0" fillId="0" borderId="0" xfId="256" applyNumberFormat="1" applyFont="1" applyFill="1" applyBorder="1">
      <alignment vertical="top"/>
      <protection/>
    </xf>
    <xf numFmtId="185" fontId="0" fillId="0" borderId="27" xfId="256" applyNumberFormat="1" applyFont="1" applyFill="1" applyBorder="1">
      <alignment vertical="top"/>
      <protection/>
    </xf>
    <xf numFmtId="185" fontId="0" fillId="0" borderId="26" xfId="256" applyNumberFormat="1" applyFont="1" applyBorder="1">
      <alignment vertical="top"/>
      <protection/>
    </xf>
    <xf numFmtId="193" fontId="0" fillId="0" borderId="26" xfId="256" applyNumberFormat="1" applyFont="1" applyBorder="1" applyAlignment="1">
      <alignment/>
      <protection/>
    </xf>
    <xf numFmtId="176" fontId="0" fillId="0" borderId="0" xfId="256" applyNumberFormat="1" applyFont="1">
      <alignment vertical="top"/>
      <protection/>
    </xf>
    <xf numFmtId="176" fontId="0" fillId="0" borderId="22" xfId="256" applyNumberFormat="1" applyFont="1" applyBorder="1">
      <alignment vertical="top"/>
      <protection/>
    </xf>
    <xf numFmtId="168" fontId="0" fillId="0" borderId="22" xfId="256" applyNumberFormat="1" applyFont="1" applyBorder="1">
      <alignment vertical="top"/>
      <protection/>
    </xf>
    <xf numFmtId="185" fontId="0" fillId="0" borderId="22" xfId="256" applyNumberFormat="1" applyFont="1" applyBorder="1">
      <alignment vertical="top"/>
      <protection/>
    </xf>
    <xf numFmtId="213" fontId="0" fillId="0" borderId="1" xfId="256" applyNumberFormat="1" applyFont="1" applyFill="1" applyBorder="1" applyAlignment="1">
      <alignment/>
      <protection/>
    </xf>
    <xf numFmtId="186" fontId="0" fillId="0" borderId="1" xfId="256" applyNumberFormat="1" applyFont="1" applyFill="1" applyBorder="1" applyAlignment="1">
      <alignment/>
      <protection/>
    </xf>
    <xf numFmtId="0" fontId="0" fillId="0" borderId="0" xfId="288" applyFill="1" applyBorder="1">
      <alignment/>
      <protection/>
    </xf>
    <xf numFmtId="0" fontId="0" fillId="0" borderId="22" xfId="288" applyBorder="1">
      <alignment/>
      <protection/>
    </xf>
    <xf numFmtId="49" fontId="0" fillId="0" borderId="1" xfId="288" applyNumberFormat="1" applyFont="1" applyBorder="1" applyAlignment="1">
      <alignment horizontal="left"/>
      <protection/>
    </xf>
    <xf numFmtId="207" fontId="0" fillId="0" borderId="0" xfId="256" applyNumberFormat="1" applyFont="1" applyFill="1" applyBorder="1">
      <alignment vertical="top"/>
      <protection/>
    </xf>
    <xf numFmtId="207" fontId="0" fillId="0" borderId="22" xfId="256" applyNumberFormat="1" applyFont="1" applyBorder="1">
      <alignment vertical="top"/>
      <protection/>
    </xf>
    <xf numFmtId="221" fontId="0" fillId="0" borderId="22" xfId="256" applyNumberFormat="1" applyFont="1" applyBorder="1">
      <alignment vertical="top"/>
      <protection/>
    </xf>
    <xf numFmtId="222" fontId="0" fillId="0" borderId="22" xfId="256" applyNumberFormat="1" applyFont="1" applyBorder="1">
      <alignment vertical="top"/>
      <protection/>
    </xf>
    <xf numFmtId="207" fontId="0" fillId="0" borderId="13" xfId="256" applyNumberFormat="1" applyFont="1" applyFill="1" applyBorder="1">
      <alignment vertical="top"/>
      <protection/>
    </xf>
    <xf numFmtId="259" fontId="0" fillId="0" borderId="1" xfId="256" applyNumberFormat="1" applyFont="1" applyFill="1" applyBorder="1" applyAlignment="1">
      <alignment/>
      <protection/>
    </xf>
    <xf numFmtId="259" fontId="0" fillId="0" borderId="1" xfId="256" applyNumberFormat="1" applyFont="1" applyFill="1" applyBorder="1" applyAlignment="1">
      <alignment/>
      <protection/>
    </xf>
    <xf numFmtId="178" fontId="0" fillId="0" borderId="1" xfId="256" applyNumberFormat="1" applyFont="1" applyFill="1" applyBorder="1" applyAlignment="1">
      <alignment/>
      <protection/>
    </xf>
    <xf numFmtId="194" fontId="0" fillId="0" borderId="13" xfId="256" applyNumberFormat="1" applyFont="1" applyFill="1" applyBorder="1">
      <alignment vertical="top"/>
      <protection/>
    </xf>
    <xf numFmtId="194" fontId="0" fillId="0" borderId="22" xfId="256" applyNumberFormat="1" applyFont="1" applyBorder="1">
      <alignment vertical="top"/>
      <protection/>
    </xf>
    <xf numFmtId="3" fontId="0" fillId="0" borderId="22" xfId="256" applyNumberFormat="1" applyFont="1" applyBorder="1">
      <alignment vertical="top"/>
      <protection/>
    </xf>
    <xf numFmtId="0" fontId="0" fillId="0" borderId="13" xfId="288" applyFill="1" applyBorder="1">
      <alignment/>
      <protection/>
    </xf>
    <xf numFmtId="49" fontId="0" fillId="0" borderId="1" xfId="288" applyNumberFormat="1" applyBorder="1" applyAlignment="1">
      <alignment horizontal="right"/>
      <protection/>
    </xf>
    <xf numFmtId="49" fontId="0" fillId="0" borderId="1" xfId="288" applyNumberFormat="1" applyFont="1" applyFill="1" applyBorder="1" applyAlignment="1">
      <alignment horizontal="center"/>
      <protection/>
    </xf>
    <xf numFmtId="0" fontId="0" fillId="0" borderId="33" xfId="288" applyBorder="1">
      <alignment/>
      <protection/>
    </xf>
    <xf numFmtId="0" fontId="1" fillId="0" borderId="0" xfId="288" applyFont="1" applyAlignment="1">
      <alignment horizontal="center" vertical="center" wrapText="1"/>
      <protection/>
    </xf>
    <xf numFmtId="0" fontId="48" fillId="0" borderId="35" xfId="288" applyFont="1" applyFill="1" applyBorder="1" applyAlignment="1">
      <alignment horizontal="center" wrapText="1"/>
      <protection/>
    </xf>
    <xf numFmtId="0" fontId="48" fillId="0" borderId="28" xfId="288" applyFont="1" applyBorder="1" applyAlignment="1">
      <alignment horizontal="center" wrapText="1"/>
      <protection/>
    </xf>
    <xf numFmtId="0" fontId="48" fillId="0" borderId="28" xfId="288" applyFont="1" applyBorder="1" applyAlignment="1">
      <alignment horizontal="center"/>
      <protection/>
    </xf>
    <xf numFmtId="0" fontId="1" fillId="0" borderId="23" xfId="288" applyFont="1" applyBorder="1" applyAlignment="1">
      <alignment horizontal="centerContinuous"/>
      <protection/>
    </xf>
    <xf numFmtId="0" fontId="0" fillId="0" borderId="0" xfId="288" applyFill="1" applyAlignment="1">
      <alignment horizontal="centerContinuous"/>
      <protection/>
    </xf>
    <xf numFmtId="0" fontId="0" fillId="0" borderId="0" xfId="288" applyAlignment="1">
      <alignment horizontal="centerContinuous"/>
      <protection/>
    </xf>
    <xf numFmtId="49" fontId="4" fillId="0" borderId="0" xfId="288" applyNumberFormat="1" applyFont="1" applyAlignment="1">
      <alignment horizontal="centerContinuous"/>
      <protection/>
    </xf>
    <xf numFmtId="3" fontId="0" fillId="0" borderId="0" xfId="256" applyNumberFormat="1" applyFont="1" applyFill="1" applyBorder="1">
      <alignment vertical="top"/>
      <protection/>
    </xf>
    <xf numFmtId="3" fontId="0" fillId="0" borderId="0" xfId="256" applyNumberFormat="1" applyFont="1" applyBorder="1">
      <alignment vertical="top"/>
      <protection/>
    </xf>
    <xf numFmtId="3" fontId="0" fillId="0" borderId="0" xfId="256" applyNumberFormat="1" applyFont="1" applyBorder="1" applyAlignment="1">
      <alignment/>
      <protection/>
    </xf>
    <xf numFmtId="167" fontId="29" fillId="0" borderId="0" xfId="256" applyNumberFormat="1" applyFont="1" applyFill="1" applyBorder="1" applyAlignment="1">
      <alignment/>
      <protection/>
    </xf>
    <xf numFmtId="3" fontId="0" fillId="0" borderId="39" xfId="256" applyNumberFormat="1" applyFont="1" applyFill="1" applyBorder="1">
      <alignment vertical="top"/>
      <protection/>
    </xf>
    <xf numFmtId="3" fontId="0" fillId="0" borderId="39" xfId="256" applyNumberFormat="1" applyFont="1" applyBorder="1">
      <alignment vertical="top"/>
      <protection/>
    </xf>
    <xf numFmtId="0" fontId="5" fillId="0" borderId="0" xfId="256" applyFont="1" applyAlignment="1">
      <alignment/>
      <protection/>
    </xf>
    <xf numFmtId="3" fontId="0" fillId="0" borderId="10" xfId="256" applyNumberFormat="1" applyFont="1" applyFill="1" applyBorder="1">
      <alignment vertical="top"/>
      <protection/>
    </xf>
    <xf numFmtId="3" fontId="0" fillId="0" borderId="26" xfId="256" applyNumberFormat="1" applyFont="1" applyBorder="1">
      <alignment vertical="top"/>
      <protection/>
    </xf>
    <xf numFmtId="3" fontId="0" fillId="0" borderId="26" xfId="256" applyNumberFormat="1" applyFont="1" applyBorder="1" applyAlignment="1">
      <alignment/>
      <protection/>
    </xf>
    <xf numFmtId="207" fontId="0" fillId="0" borderId="0" xfId="256" applyNumberFormat="1" applyFont="1" applyFill="1">
      <alignment vertical="top"/>
      <protection/>
    </xf>
    <xf numFmtId="178" fontId="0" fillId="0" borderId="1" xfId="256" applyNumberFormat="1" applyFont="1" applyFill="1" applyBorder="1" applyAlignment="1" quotePrefix="1">
      <alignment/>
      <protection/>
    </xf>
    <xf numFmtId="3" fontId="0" fillId="0" borderId="22" xfId="256" applyNumberFormat="1" applyFont="1" applyBorder="1">
      <alignment vertical="top"/>
      <protection/>
    </xf>
    <xf numFmtId="0" fontId="0" fillId="0" borderId="0" xfId="288" applyBorder="1">
      <alignment/>
      <protection/>
    </xf>
    <xf numFmtId="49" fontId="0" fillId="0" borderId="1" xfId="288" applyNumberFormat="1" applyFont="1" applyBorder="1" applyAlignment="1">
      <alignment horizontal="center"/>
      <protection/>
    </xf>
    <xf numFmtId="0" fontId="0" fillId="0" borderId="1" xfId="288" applyBorder="1">
      <alignment/>
      <protection/>
    </xf>
    <xf numFmtId="0" fontId="48" fillId="0" borderId="18" xfId="288" applyFont="1" applyBorder="1" applyAlignment="1">
      <alignment horizontal="center" wrapText="1"/>
      <protection/>
    </xf>
    <xf numFmtId="0" fontId="48" fillId="0" borderId="23" xfId="288" applyFont="1" applyBorder="1" applyAlignment="1">
      <alignment horizontal="center"/>
      <protection/>
    </xf>
    <xf numFmtId="0" fontId="0" fillId="0" borderId="0" xfId="256" applyFont="1" applyAlignment="1">
      <alignment horizontal="centerContinuous"/>
      <protection/>
    </xf>
    <xf numFmtId="49" fontId="0" fillId="0" borderId="0" xfId="256" applyNumberFormat="1" applyFont="1" applyAlignment="1">
      <alignment horizontal="centerContinuous"/>
      <protection/>
    </xf>
    <xf numFmtId="49" fontId="0" fillId="0" borderId="0" xfId="298" applyNumberFormat="1">
      <alignment/>
      <protection/>
    </xf>
    <xf numFmtId="49" fontId="5" fillId="0" borderId="0" xfId="230" applyNumberFormat="1" applyFont="1" applyAlignment="1">
      <alignment/>
      <protection/>
    </xf>
    <xf numFmtId="49" fontId="0" fillId="0" borderId="0" xfId="298" applyNumberFormat="1" applyAlignment="1">
      <alignment horizontal="right"/>
      <protection/>
    </xf>
    <xf numFmtId="0" fontId="0" fillId="0" borderId="27" xfId="298" applyBorder="1">
      <alignment/>
      <protection/>
    </xf>
    <xf numFmtId="0" fontId="0" fillId="0" borderId="26" xfId="298" applyBorder="1">
      <alignment/>
      <protection/>
    </xf>
    <xf numFmtId="0" fontId="0" fillId="0" borderId="16" xfId="298" applyBorder="1">
      <alignment/>
      <protection/>
    </xf>
    <xf numFmtId="49" fontId="0" fillId="0" borderId="16" xfId="298" applyNumberFormat="1" applyBorder="1" applyAlignment="1">
      <alignment horizontal="right"/>
      <protection/>
    </xf>
    <xf numFmtId="277" fontId="0" fillId="0" borderId="13" xfId="230" applyNumberFormat="1" applyFill="1" applyBorder="1" applyAlignment="1">
      <alignment horizontal="right"/>
      <protection/>
    </xf>
    <xf numFmtId="220" fontId="0" fillId="0" borderId="0" xfId="230" applyNumberFormat="1" applyFill="1">
      <alignment/>
      <protection/>
    </xf>
    <xf numFmtId="278" fontId="0" fillId="0" borderId="1" xfId="230" applyNumberFormat="1" applyFont="1" applyBorder="1" applyAlignment="1">
      <alignment horizontal="right"/>
      <protection/>
    </xf>
    <xf numFmtId="168" fontId="0" fillId="0" borderId="1" xfId="230" applyNumberFormat="1" applyBorder="1" applyAlignment="1">
      <alignment horizontal="right"/>
      <protection/>
    </xf>
    <xf numFmtId="178" fontId="0" fillId="0" borderId="1" xfId="131" applyNumberFormat="1" applyFont="1" applyFill="1" applyBorder="1" applyAlignment="1" applyProtection="1">
      <alignment horizontal="left"/>
      <protection locked="0"/>
    </xf>
    <xf numFmtId="177" fontId="0" fillId="0" borderId="1" xfId="230" applyNumberFormat="1" applyBorder="1" applyAlignment="1">
      <alignment horizontal="right"/>
      <protection/>
    </xf>
    <xf numFmtId="220" fontId="0" fillId="0" borderId="22" xfId="230" applyNumberFormat="1" applyFill="1" applyBorder="1">
      <alignment/>
      <protection/>
    </xf>
    <xf numFmtId="0" fontId="97" fillId="0" borderId="0" xfId="230" applyFont="1">
      <alignment/>
      <protection/>
    </xf>
    <xf numFmtId="194" fontId="97" fillId="0" borderId="1" xfId="230" applyNumberFormat="1" applyFont="1" applyBorder="1" applyAlignment="1">
      <alignment horizontal="center" wrapText="1"/>
      <protection/>
    </xf>
    <xf numFmtId="279" fontId="97" fillId="0" borderId="1" xfId="230" applyNumberFormat="1" applyFont="1" applyBorder="1" applyAlignment="1" quotePrefix="1">
      <alignment horizontal="right" wrapText="1"/>
      <protection/>
    </xf>
    <xf numFmtId="194" fontId="0" fillId="0" borderId="22" xfId="230" applyNumberFormat="1" applyBorder="1" applyAlignment="1">
      <alignment horizontal="center" wrapText="1"/>
      <protection/>
    </xf>
    <xf numFmtId="0" fontId="1" fillId="0" borderId="22" xfId="230" applyFont="1" applyBorder="1" applyAlignment="1">
      <alignment horizontal="center"/>
      <protection/>
    </xf>
    <xf numFmtId="200" fontId="0" fillId="0" borderId="10" xfId="230" applyNumberFormat="1" applyFont="1" applyBorder="1" applyAlignment="1" quotePrefix="1">
      <alignment horizontal="right"/>
      <protection/>
    </xf>
    <xf numFmtId="200" fontId="0" fillId="0" borderId="26" xfId="230" applyNumberFormat="1" applyBorder="1" applyAlignment="1" quotePrefix="1">
      <alignment horizontal="right"/>
      <protection/>
    </xf>
    <xf numFmtId="278" fontId="0" fillId="0" borderId="16" xfId="230" applyNumberFormat="1" applyFont="1" applyBorder="1" applyAlignment="1">
      <alignment horizontal="right"/>
      <protection/>
    </xf>
    <xf numFmtId="168" fontId="0" fillId="0" borderId="26" xfId="230" applyNumberFormat="1" applyBorder="1" applyAlignment="1">
      <alignment horizontal="right"/>
      <protection/>
    </xf>
    <xf numFmtId="0" fontId="0" fillId="0" borderId="22" xfId="230" applyFont="1" applyBorder="1" applyAlignment="1">
      <alignment horizontal="center"/>
      <protection/>
    </xf>
    <xf numFmtId="0" fontId="0" fillId="0" borderId="1" xfId="230" applyBorder="1" applyAlignment="1">
      <alignment horizontal="right" wrapText="1"/>
      <protection/>
    </xf>
    <xf numFmtId="0" fontId="0" fillId="0" borderId="33" xfId="230" applyBorder="1">
      <alignment/>
      <protection/>
    </xf>
    <xf numFmtId="0" fontId="1" fillId="0" borderId="0" xfId="298" applyFont="1">
      <alignment/>
      <protection/>
    </xf>
    <xf numFmtId="0" fontId="1" fillId="0" borderId="27" xfId="230" applyFont="1" applyFill="1" applyBorder="1" applyAlignment="1">
      <alignment horizontal="centerContinuous"/>
      <protection/>
    </xf>
    <xf numFmtId="192" fontId="1" fillId="0" borderId="26" xfId="230" applyNumberFormat="1" applyFont="1" applyBorder="1" applyAlignment="1">
      <alignment horizontal="center" wrapText="1"/>
      <protection/>
    </xf>
    <xf numFmtId="0" fontId="1" fillId="0" borderId="10" xfId="230" applyFont="1" applyBorder="1" applyAlignment="1">
      <alignment horizontal="centerContinuous"/>
      <protection/>
    </xf>
    <xf numFmtId="0" fontId="1" fillId="0" borderId="26" xfId="230" applyFont="1" applyBorder="1" applyAlignment="1">
      <alignment horizontal="center"/>
      <protection/>
    </xf>
    <xf numFmtId="0" fontId="1" fillId="0" borderId="16" xfId="230" applyFont="1" applyBorder="1" applyAlignment="1">
      <alignment horizontal="center"/>
      <protection/>
    </xf>
    <xf numFmtId="0" fontId="1" fillId="0" borderId="32" xfId="230" applyFont="1" applyFill="1" applyBorder="1" applyAlignment="1">
      <alignment horizontal="centerContinuous"/>
      <protection/>
    </xf>
    <xf numFmtId="0" fontId="1" fillId="0" borderId="33" xfId="298" applyFont="1" applyBorder="1" applyAlignment="1">
      <alignment horizontal="center"/>
      <protection/>
    </xf>
    <xf numFmtId="0" fontId="1" fillId="0" borderId="32" xfId="230" applyFont="1" applyBorder="1" applyAlignment="1">
      <alignment horizontal="centerContinuous"/>
      <protection/>
    </xf>
    <xf numFmtId="0" fontId="0" fillId="0" borderId="33" xfId="298" applyBorder="1">
      <alignment/>
      <protection/>
    </xf>
    <xf numFmtId="3" fontId="0" fillId="0" borderId="40" xfId="298" applyNumberFormat="1" applyFont="1" applyBorder="1" applyAlignment="1" applyProtection="1">
      <alignment horizontal="centerContinuous"/>
      <protection locked="0"/>
    </xf>
    <xf numFmtId="3" fontId="0" fillId="0" borderId="0" xfId="298" applyNumberFormat="1" applyFont="1" applyAlignment="1" applyProtection="1">
      <alignment horizontal="centerContinuous"/>
      <protection locked="0"/>
    </xf>
    <xf numFmtId="0" fontId="0" fillId="0" borderId="0" xfId="230" applyFont="1" applyAlignment="1">
      <alignment horizontal="centerContinuous"/>
      <protection/>
    </xf>
    <xf numFmtId="49" fontId="0" fillId="0" borderId="0" xfId="298" applyNumberFormat="1" applyFont="1" applyAlignment="1">
      <alignment horizontal="centerContinuous"/>
      <protection/>
    </xf>
    <xf numFmtId="0" fontId="1" fillId="0" borderId="0" xfId="298" applyFont="1" applyAlignment="1">
      <alignment horizontal="centerContinuous"/>
      <protection/>
    </xf>
    <xf numFmtId="49" fontId="95" fillId="0" borderId="0" xfId="230" applyNumberFormat="1" applyFont="1" applyAlignment="1">
      <alignment horizontal="left"/>
      <protection/>
    </xf>
    <xf numFmtId="0" fontId="0" fillId="0" borderId="0" xfId="298" applyAlignment="1">
      <alignment horizontal="centerContinuous"/>
      <protection/>
    </xf>
    <xf numFmtId="0" fontId="4" fillId="0" borderId="0" xfId="297" applyFont="1" applyAlignment="1">
      <alignment horizontal="centerContinuous"/>
      <protection/>
    </xf>
    <xf numFmtId="0" fontId="0" fillId="0" borderId="0" xfId="297">
      <alignment/>
      <protection/>
    </xf>
    <xf numFmtId="49" fontId="0" fillId="0" borderId="0" xfId="297" applyNumberFormat="1">
      <alignment/>
      <protection/>
    </xf>
    <xf numFmtId="0" fontId="5" fillId="0" borderId="0" xfId="297" applyFont="1" applyAlignment="1">
      <alignment/>
      <protection/>
    </xf>
    <xf numFmtId="167" fontId="5" fillId="0" borderId="0" xfId="230" applyNumberFormat="1" applyFont="1">
      <alignment/>
      <protection/>
    </xf>
    <xf numFmtId="49" fontId="0" fillId="0" borderId="0" xfId="297" applyNumberFormat="1" applyAlignment="1">
      <alignment horizontal="right"/>
      <protection/>
    </xf>
    <xf numFmtId="0" fontId="0" fillId="0" borderId="27" xfId="297" applyBorder="1">
      <alignment/>
      <protection/>
    </xf>
    <xf numFmtId="0" fontId="0" fillId="0" borderId="16" xfId="297" applyBorder="1">
      <alignment/>
      <protection/>
    </xf>
    <xf numFmtId="0" fontId="0" fillId="0" borderId="26" xfId="297" applyBorder="1" applyAlignment="1">
      <alignment/>
      <protection/>
    </xf>
    <xf numFmtId="0" fontId="0" fillId="0" borderId="26" xfId="297" applyBorder="1">
      <alignment/>
      <protection/>
    </xf>
    <xf numFmtId="49" fontId="0" fillId="0" borderId="16" xfId="297" applyNumberFormat="1" applyBorder="1" applyAlignment="1">
      <alignment horizontal="right"/>
      <protection/>
    </xf>
    <xf numFmtId="280" fontId="0" fillId="0" borderId="13" xfId="230" applyNumberFormat="1" applyFill="1" applyBorder="1" applyAlignment="1">
      <alignment horizontal="right"/>
      <protection/>
    </xf>
    <xf numFmtId="281" fontId="0" fillId="0" borderId="1" xfId="230" applyNumberFormat="1" applyFont="1" applyBorder="1" applyAlignment="1">
      <alignment horizontal="right"/>
      <protection/>
    </xf>
    <xf numFmtId="220" fontId="0" fillId="0" borderId="22" xfId="230" applyNumberFormat="1" applyBorder="1">
      <alignment/>
      <protection/>
    </xf>
    <xf numFmtId="194" fontId="0" fillId="0" borderId="13" xfId="230" applyNumberFormat="1" applyBorder="1" applyAlignment="1">
      <alignment horizontal="center"/>
      <protection/>
    </xf>
    <xf numFmtId="194" fontId="0" fillId="0" borderId="1" xfId="230" applyNumberFormat="1" applyBorder="1" applyAlignment="1">
      <alignment horizontal="center" wrapText="1"/>
      <protection/>
    </xf>
    <xf numFmtId="279" fontId="0" fillId="0" borderId="1" xfId="230" applyNumberFormat="1" applyFont="1" applyBorder="1" applyAlignment="1" quotePrefix="1">
      <alignment horizontal="right" wrapText="1"/>
      <protection/>
    </xf>
    <xf numFmtId="184" fontId="0" fillId="0" borderId="27" xfId="230" applyNumberFormat="1" applyFont="1" applyBorder="1" applyAlignment="1" quotePrefix="1">
      <alignment horizontal="right"/>
      <protection/>
    </xf>
    <xf numFmtId="200" fontId="0" fillId="0" borderId="16" xfId="230" applyNumberFormat="1" applyBorder="1" applyAlignment="1" quotePrefix="1">
      <alignment horizontal="right"/>
      <protection/>
    </xf>
    <xf numFmtId="281" fontId="0" fillId="0" borderId="26" xfId="230" applyNumberFormat="1" applyFont="1" applyBorder="1" applyAlignment="1">
      <alignment horizontal="right"/>
      <protection/>
    </xf>
    <xf numFmtId="177" fontId="0" fillId="0" borderId="26" xfId="230" applyNumberFormat="1" applyBorder="1" applyAlignment="1">
      <alignment horizontal="right"/>
      <protection/>
    </xf>
    <xf numFmtId="0" fontId="0" fillId="0" borderId="13" xfId="230" applyBorder="1" applyAlignment="1">
      <alignment horizontal="right" wrapText="1"/>
      <protection/>
    </xf>
    <xf numFmtId="0" fontId="0" fillId="0" borderId="33" xfId="230" applyBorder="1" applyAlignment="1">
      <alignment horizontal="right"/>
      <protection/>
    </xf>
    <xf numFmtId="0" fontId="1" fillId="0" borderId="0" xfId="297" applyFont="1">
      <alignment/>
      <protection/>
    </xf>
    <xf numFmtId="192" fontId="1" fillId="0" borderId="33" xfId="230" applyNumberFormat="1" applyFont="1" applyBorder="1" applyAlignment="1">
      <alignment horizontal="center" wrapText="1"/>
      <protection/>
    </xf>
    <xf numFmtId="0" fontId="0" fillId="0" borderId="33" xfId="297" applyBorder="1">
      <alignment/>
      <protection/>
    </xf>
    <xf numFmtId="3" fontId="0" fillId="0" borderId="40" xfId="297" applyNumberFormat="1" applyFont="1" applyBorder="1" applyAlignment="1" applyProtection="1">
      <alignment horizontal="centerContinuous"/>
      <protection locked="0"/>
    </xf>
    <xf numFmtId="3" fontId="0" fillId="0" borderId="0" xfId="297" applyNumberFormat="1" applyFont="1" applyAlignment="1" applyProtection="1">
      <alignment horizontal="centerContinuous"/>
      <protection locked="0"/>
    </xf>
    <xf numFmtId="49" fontId="0" fillId="0" borderId="0" xfId="297" applyNumberFormat="1" applyFont="1" applyAlignment="1">
      <alignment horizontal="centerContinuous"/>
      <protection/>
    </xf>
    <xf numFmtId="0" fontId="1" fillId="0" borderId="0" xfId="297" applyFont="1" applyAlignment="1">
      <alignment horizontal="centerContinuous"/>
      <protection/>
    </xf>
    <xf numFmtId="0" fontId="96" fillId="0" borderId="0" xfId="297" applyFont="1" applyAlignment="1">
      <alignment horizontal="left"/>
      <protection/>
    </xf>
    <xf numFmtId="0" fontId="0" fillId="0" borderId="0" xfId="297" applyAlignment="1">
      <alignment horizontal="centerContinuous"/>
      <protection/>
    </xf>
    <xf numFmtId="0" fontId="52" fillId="0" borderId="0" xfId="314" applyFont="1">
      <alignment vertical="top"/>
      <protection/>
    </xf>
    <xf numFmtId="0" fontId="0" fillId="0" borderId="0" xfId="213">
      <alignment/>
      <protection/>
    </xf>
    <xf numFmtId="0" fontId="0" fillId="0" borderId="0" xfId="314">
      <alignment vertical="top"/>
      <protection/>
    </xf>
    <xf numFmtId="0" fontId="53" fillId="0" borderId="0" xfId="314" applyFont="1" applyAlignment="1">
      <alignment horizontal="center"/>
      <protection/>
    </xf>
    <xf numFmtId="0" fontId="54" fillId="0" borderId="0" xfId="314" applyFont="1" applyAlignment="1">
      <alignment wrapText="1"/>
      <protection/>
    </xf>
    <xf numFmtId="0" fontId="54" fillId="0" borderId="0" xfId="314" applyNumberFormat="1" applyFont="1" applyAlignment="1">
      <alignment wrapText="1"/>
      <protection/>
    </xf>
    <xf numFmtId="0" fontId="0" fillId="0" borderId="0" xfId="308" applyAlignment="1">
      <alignment/>
      <protection/>
    </xf>
    <xf numFmtId="0" fontId="56" fillId="0" borderId="0" xfId="313" applyNumberFormat="1" applyFont="1" applyAlignment="1" quotePrefix="1">
      <alignment wrapText="1"/>
      <protection/>
    </xf>
    <xf numFmtId="0" fontId="57" fillId="0" borderId="0" xfId="309" applyNumberFormat="1" applyFont="1" applyFill="1">
      <alignment/>
      <protection/>
    </xf>
    <xf numFmtId="0" fontId="59" fillId="0" borderId="0" xfId="208" applyNumberFormat="1" applyFont="1" applyAlignment="1">
      <alignment wrapText="1"/>
    </xf>
    <xf numFmtId="0" fontId="59" fillId="0" borderId="71" xfId="209" applyNumberFormat="1" applyFont="1" applyBorder="1" applyAlignment="1" applyProtection="1" quotePrefix="1">
      <alignment vertical="top"/>
      <protection/>
    </xf>
    <xf numFmtId="0" fontId="54" fillId="0" borderId="71" xfId="312" applyNumberFormat="1" applyFont="1" applyBorder="1" applyAlignment="1" quotePrefix="1">
      <alignment wrapText="1"/>
      <protection/>
    </xf>
    <xf numFmtId="0" fontId="54" fillId="0" borderId="0" xfId="230" applyFont="1">
      <alignment/>
      <protection/>
    </xf>
    <xf numFmtId="0" fontId="104" fillId="0" borderId="71" xfId="202" applyNumberFormat="1" applyFont="1" applyBorder="1" applyAlignment="1" applyProtection="1" quotePrefix="1">
      <alignment vertical="top"/>
      <protection/>
    </xf>
  </cellXfs>
  <cellStyles count="413">
    <cellStyle name="Normal" xfId="0"/>
    <cellStyle name="1" xfId="15"/>
    <cellStyle name="1st indent" xfId="16"/>
    <cellStyle name="1st indent 2" xfId="17"/>
    <cellStyle name="1st indent 2 2" xfId="18"/>
    <cellStyle name="1st indent 2_old one_section15" xfId="19"/>
    <cellStyle name="1st indent 3" xfId="20"/>
    <cellStyle name="1st indent 3 2" xfId="21"/>
    <cellStyle name="1st indent 3_Section09" xfId="22"/>
    <cellStyle name="1st indent 4" xfId="23"/>
    <cellStyle name="1st indent 5" xfId="24"/>
    <cellStyle name="1st indent 6" xfId="25"/>
    <cellStyle name="1st indent 7" xfId="26"/>
    <cellStyle name="1st indent_01.04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nd indent" xfId="34"/>
    <cellStyle name="2nd indent 2" xfId="35"/>
    <cellStyle name="2nd indent 2 2" xfId="36"/>
    <cellStyle name="2nd indent 2_Section06_100804_full" xfId="37"/>
    <cellStyle name="2nd indent 3" xfId="38"/>
    <cellStyle name="2nd indent 3 2" xfId="39"/>
    <cellStyle name="2nd indent 3_Section03" xfId="40"/>
    <cellStyle name="2nd indent 4" xfId="41"/>
    <cellStyle name="2nd indent 5" xfId="42"/>
    <cellStyle name="2nd indent 6" xfId="43"/>
    <cellStyle name="2nd indent 7" xfId="44"/>
    <cellStyle name="2nd indent 8" xfId="45"/>
    <cellStyle name="2nd indent 9" xfId="46"/>
    <cellStyle name="2nd indent_010309" xfId="47"/>
    <cellStyle name="3rd indent" xfId="48"/>
    <cellStyle name="3rd indent 2" xfId="49"/>
    <cellStyle name="3rd indent 3" xfId="50"/>
    <cellStyle name="3rd indent 4" xfId="51"/>
    <cellStyle name="3rd indent 5" xfId="52"/>
    <cellStyle name="3rd indent 6" xfId="53"/>
    <cellStyle name="3rd indent_010409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th indent" xfId="61"/>
    <cellStyle name="4th indent 2" xfId="62"/>
    <cellStyle name="4th indent 3" xfId="63"/>
    <cellStyle name="4th indent 4" xfId="64"/>
    <cellStyle name="4th indent 5" xfId="65"/>
    <cellStyle name="4th indent 6" xfId="66"/>
    <cellStyle name="4th indent_010409" xfId="67"/>
    <cellStyle name="5th indent" xfId="68"/>
    <cellStyle name="5th indent 2" xfId="69"/>
    <cellStyle name="5th indent 3" xfId="70"/>
    <cellStyle name="5th indent 4" xfId="71"/>
    <cellStyle name="5th indent 5" xfId="72"/>
    <cellStyle name="5th indent 6" xfId="73"/>
    <cellStyle name="5th indent_010409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th indent" xfId="81"/>
    <cellStyle name="6th indent 2" xfId="82"/>
    <cellStyle name="6th indent 3" xfId="83"/>
    <cellStyle name="6th indent 4" xfId="84"/>
    <cellStyle name="6th indent 5" xfId="85"/>
    <cellStyle name="6th indent 6" xfId="86"/>
    <cellStyle name="6th indent_010409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Bad" xfId="94"/>
    <cellStyle name="Bad 2" xfId="95"/>
    <cellStyle name="Calculation" xfId="96"/>
    <cellStyle name="Check Cell" xfId="97"/>
    <cellStyle name="Comma" xfId="98"/>
    <cellStyle name="Comma [0]" xfId="99"/>
    <cellStyle name="Comma 10" xfId="100"/>
    <cellStyle name="Comma 2" xfId="101"/>
    <cellStyle name="Comma 2 10" xfId="102"/>
    <cellStyle name="Comma 2 11" xfId="103"/>
    <cellStyle name="Comma 2 12" xfId="104"/>
    <cellStyle name="Comma 2 13" xfId="105"/>
    <cellStyle name="Comma 2 14" xfId="106"/>
    <cellStyle name="Comma 2 15" xfId="107"/>
    <cellStyle name="Comma 2 16" xfId="108"/>
    <cellStyle name="Comma 2 17" xfId="109"/>
    <cellStyle name="Comma 2 2" xfId="110"/>
    <cellStyle name="Comma 2 2 2" xfId="111"/>
    <cellStyle name="Comma 2 3" xfId="112"/>
    <cellStyle name="Comma 2 3 2" xfId="113"/>
    <cellStyle name="Comma 2 4" xfId="114"/>
    <cellStyle name="Comma 2 5" xfId="115"/>
    <cellStyle name="Comma 2 6" xfId="116"/>
    <cellStyle name="Comma 2 7" xfId="117"/>
    <cellStyle name="Comma 2 8" xfId="118"/>
    <cellStyle name="Comma 2 9" xfId="119"/>
    <cellStyle name="Comma 3" xfId="120"/>
    <cellStyle name="Comma 3 2" xfId="121"/>
    <cellStyle name="Comma 3 3" xfId="122"/>
    <cellStyle name="Comma 4" xfId="123"/>
    <cellStyle name="Comma 5" xfId="124"/>
    <cellStyle name="Comma 5 2" xfId="125"/>
    <cellStyle name="Comma 6" xfId="126"/>
    <cellStyle name="Comma 6 2" xfId="127"/>
    <cellStyle name="Comma 7" xfId="128"/>
    <cellStyle name="Comma 8" xfId="129"/>
    <cellStyle name="Comma 9" xfId="130"/>
    <cellStyle name="Comma_016506 2" xfId="131"/>
    <cellStyle name="Comma0" xfId="132"/>
    <cellStyle name="Comma0 2" xfId="133"/>
    <cellStyle name="Comma0 3" xfId="134"/>
    <cellStyle name="Comma0 4" xfId="135"/>
    <cellStyle name="Comma0_01.09" xfId="136"/>
    <cellStyle name="Currency" xfId="137"/>
    <cellStyle name="Currency [0]" xfId="138"/>
    <cellStyle name="Currency 2" xfId="139"/>
    <cellStyle name="Currency 3" xfId="140"/>
    <cellStyle name="Currency0" xfId="141"/>
    <cellStyle name="Currency0 2" xfId="142"/>
    <cellStyle name="Currency0 3" xfId="143"/>
    <cellStyle name="Currency0 4" xfId="144"/>
    <cellStyle name="Currency0_01.09" xfId="145"/>
    <cellStyle name="Date" xfId="146"/>
    <cellStyle name="Date 2" xfId="147"/>
    <cellStyle name="Date 3" xfId="148"/>
    <cellStyle name="Date 4" xfId="149"/>
    <cellStyle name="Date_01.09" xfId="150"/>
    <cellStyle name="Explanatory Text" xfId="151"/>
    <cellStyle name="Fixed" xfId="152"/>
    <cellStyle name="Fixed 2" xfId="153"/>
    <cellStyle name="Fixed 3" xfId="154"/>
    <cellStyle name="Fixed 4" xfId="155"/>
    <cellStyle name="Fixed_01.09" xfId="156"/>
    <cellStyle name="Followed Hyperlink" xfId="157"/>
    <cellStyle name="FOOTNOTE" xfId="158"/>
    <cellStyle name="FOOTNOTE 10" xfId="159"/>
    <cellStyle name="FOOTNOTE 11" xfId="160"/>
    <cellStyle name="FOOTNOTE 12" xfId="161"/>
    <cellStyle name="FOOTNOTE 2" xfId="162"/>
    <cellStyle name="FOOTNOTE 2 2" xfId="163"/>
    <cellStyle name="FOOTNOTE 2 3" xfId="164"/>
    <cellStyle name="FOOTNOTE 2 4" xfId="165"/>
    <cellStyle name="FOOTNOTE 2_Section03" xfId="166"/>
    <cellStyle name="FOOTNOTE 3" xfId="167"/>
    <cellStyle name="FOOTNOTE 3 2" xfId="168"/>
    <cellStyle name="FOOTNOTE 3_Section10" xfId="169"/>
    <cellStyle name="FOOTNOTE 4" xfId="170"/>
    <cellStyle name="FOOTNOTE 4 2" xfId="171"/>
    <cellStyle name="FOOTNOTE 4_Section10" xfId="172"/>
    <cellStyle name="FOOTNOTE 5" xfId="173"/>
    <cellStyle name="FOOTNOTE 5 2" xfId="174"/>
    <cellStyle name="FOOTNOTE 5_Section10" xfId="175"/>
    <cellStyle name="FOOTNOTE 6" xfId="176"/>
    <cellStyle name="FOOTNOTE 7" xfId="177"/>
    <cellStyle name="FOOTNOTE 8" xfId="178"/>
    <cellStyle name="FOOTNOTE 9" xfId="179"/>
    <cellStyle name="FOOTNOTE_01.62" xfId="180"/>
    <cellStyle name="Good" xfId="181"/>
    <cellStyle name="HEADING" xfId="182"/>
    <cellStyle name="Heading 1" xfId="183"/>
    <cellStyle name="Heading 1 2" xfId="184"/>
    <cellStyle name="Heading 1 2 2" xfId="185"/>
    <cellStyle name="Heading 1 2_010908" xfId="186"/>
    <cellStyle name="Heading 1 3" xfId="187"/>
    <cellStyle name="Heading 1 4" xfId="188"/>
    <cellStyle name="Heading 1 5" xfId="189"/>
    <cellStyle name="Heading 2" xfId="190"/>
    <cellStyle name="Heading 2 2" xfId="191"/>
    <cellStyle name="Heading 2 2 2" xfId="192"/>
    <cellStyle name="Heading 2 2_010908" xfId="193"/>
    <cellStyle name="Heading 2 3" xfId="194"/>
    <cellStyle name="Heading 2 4" xfId="195"/>
    <cellStyle name="Heading 2 5" xfId="196"/>
    <cellStyle name="Heading 3" xfId="197"/>
    <cellStyle name="Heading 4" xfId="198"/>
    <cellStyle name="HEADING 5" xfId="199"/>
    <cellStyle name="HEADING1" xfId="200"/>
    <cellStyle name="HEADING2" xfId="201"/>
    <cellStyle name="Hyperlink" xfId="202"/>
    <cellStyle name="Hyperlink 2" xfId="203"/>
    <cellStyle name="Hyperlink 2 2" xfId="204"/>
    <cellStyle name="Hyperlink 2_Section03" xfId="205"/>
    <cellStyle name="Hyperlink 3" xfId="206"/>
    <cellStyle name="Hyperlink 4" xfId="207"/>
    <cellStyle name="Hyperlink_Section_01_title" xfId="208"/>
    <cellStyle name="Hyperlink_Section01" xfId="209"/>
    <cellStyle name="Input" xfId="210"/>
    <cellStyle name="Linked Cell" xfId="211"/>
    <cellStyle name="Neutral" xfId="212"/>
    <cellStyle name="Normal 10" xfId="213"/>
    <cellStyle name="Normal 10 2" xfId="214"/>
    <cellStyle name="Normal 10 2 2" xfId="215"/>
    <cellStyle name="Normal 11" xfId="216"/>
    <cellStyle name="Normal 11 2" xfId="217"/>
    <cellStyle name="Normal 11 3" xfId="218"/>
    <cellStyle name="Normal 12" xfId="219"/>
    <cellStyle name="Normal 12 2" xfId="220"/>
    <cellStyle name="Normal 13" xfId="221"/>
    <cellStyle name="Normal 13 2" xfId="222"/>
    <cellStyle name="Normal 13_2010census_rep3_tab4_as of 5_8_jan" xfId="223"/>
    <cellStyle name="Normal 14" xfId="224"/>
    <cellStyle name="Normal 15" xfId="225"/>
    <cellStyle name="Normal 16" xfId="226"/>
    <cellStyle name="Normal 17" xfId="227"/>
    <cellStyle name="Normal 18" xfId="228"/>
    <cellStyle name="Normal 19" xfId="229"/>
    <cellStyle name="Normal 2" xfId="230"/>
    <cellStyle name="Normal 2 2" xfId="231"/>
    <cellStyle name="Normal 2 2 2" xfId="232"/>
    <cellStyle name="Normal 2 2 3" xfId="233"/>
    <cellStyle name="Normal 2 2 4" xfId="234"/>
    <cellStyle name="Normal 2 2 5" xfId="235"/>
    <cellStyle name="Normal 2 2 6" xfId="236"/>
    <cellStyle name="Normal 2 2 7" xfId="237"/>
    <cellStyle name="Normal 2 2 8" xfId="238"/>
    <cellStyle name="Normal 2 2_2010census_rep3_tab2&amp;3_to check_as of 4_25" xfId="239"/>
    <cellStyle name="Normal 2 3" xfId="240"/>
    <cellStyle name="Normal 2 3 2" xfId="241"/>
    <cellStyle name="Normal 2 3 3" xfId="242"/>
    <cellStyle name="Normal 2 3_Section21" xfId="243"/>
    <cellStyle name="Normal 2 4" xfId="244"/>
    <cellStyle name="Normal 2 4 2" xfId="245"/>
    <cellStyle name="Normal 2 5" xfId="246"/>
    <cellStyle name="Normal 2 6" xfId="247"/>
    <cellStyle name="Normal 2 7" xfId="248"/>
    <cellStyle name="Normal 2 8" xfId="249"/>
    <cellStyle name="Normal 2_01.09" xfId="250"/>
    <cellStyle name="Normal 20" xfId="251"/>
    <cellStyle name="Normal 21" xfId="252"/>
    <cellStyle name="Normal 22" xfId="253"/>
    <cellStyle name="Normal 23" xfId="254"/>
    <cellStyle name="Normal 24" xfId="255"/>
    <cellStyle name="Normal 25" xfId="256"/>
    <cellStyle name="Normal 3" xfId="257"/>
    <cellStyle name="Normal 3 2" xfId="258"/>
    <cellStyle name="Normal 3 2 2" xfId="259"/>
    <cellStyle name="Normal 3 2 3" xfId="260"/>
    <cellStyle name="Normal 3 2_Section03" xfId="261"/>
    <cellStyle name="Normal 3 3" xfId="262"/>
    <cellStyle name="Normal 3 4" xfId="263"/>
    <cellStyle name="Normal 3 5" xfId="264"/>
    <cellStyle name="Normal 3_212609" xfId="265"/>
    <cellStyle name="Normal 4" xfId="266"/>
    <cellStyle name="Normal 4 2" xfId="267"/>
    <cellStyle name="Normal 4 2 2" xfId="268"/>
    <cellStyle name="Normal 4 2 3" xfId="269"/>
    <cellStyle name="Normal 4 3" xfId="270"/>
    <cellStyle name="Normal 4 4" xfId="271"/>
    <cellStyle name="Normal 4_Section02" xfId="272"/>
    <cellStyle name="Normal 5" xfId="273"/>
    <cellStyle name="Normal 5 2" xfId="274"/>
    <cellStyle name="Normal 5 3" xfId="275"/>
    <cellStyle name="Normal 5_Section02" xfId="276"/>
    <cellStyle name="Normal 6" xfId="277"/>
    <cellStyle name="Normal 6 2" xfId="278"/>
    <cellStyle name="Normal 6 3" xfId="279"/>
    <cellStyle name="Normal 7" xfId="280"/>
    <cellStyle name="Normal 7 2" xfId="281"/>
    <cellStyle name="Normal 8" xfId="282"/>
    <cellStyle name="Normal 8 2" xfId="283"/>
    <cellStyle name="Normal 9" xfId="284"/>
    <cellStyle name="Normal 9 2" xfId="285"/>
    <cellStyle name="Normal 9 3" xfId="286"/>
    <cellStyle name="Normal_010600" xfId="287"/>
    <cellStyle name="Normal_010600_016809" xfId="288"/>
    <cellStyle name="Normal_010606_1 2" xfId="289"/>
    <cellStyle name="Normal_010606_1 2 2" xfId="290"/>
    <cellStyle name="Normal_010706_1" xfId="291"/>
    <cellStyle name="Normal_010806_1" xfId="292"/>
    <cellStyle name="Normal_011506" xfId="293"/>
    <cellStyle name="Normal_013101r_no upload" xfId="294"/>
    <cellStyle name="Normal_013806" xfId="295"/>
    <cellStyle name="Normal_013906" xfId="296"/>
    <cellStyle name="Normal_016406 2" xfId="297"/>
    <cellStyle name="Normal_016406 2_016910_1year" xfId="298"/>
    <cellStyle name="Normal_10_4_27_detailed-lang-tables(1)" xfId="299"/>
    <cellStyle name="Normal_2000 group quarters" xfId="300"/>
    <cellStyle name="Normal_2010_GQ" xfId="301"/>
    <cellStyle name="Normal_2010ctnames_honcnty_5_3_11_final" xfId="302"/>
    <cellStyle name="Normal_2kh15" xfId="303"/>
    <cellStyle name="Normal_All Census tables_includes multi race tables" xfId="304"/>
    <cellStyle name="Normal_all race rank_state" xfId="305"/>
    <cellStyle name="Normal_Census Tract Density 2000 2 2" xfId="306"/>
    <cellStyle name="Normal_ctnum_census_2010_PL_CT_table" xfId="307"/>
    <cellStyle name="Normal_jan delete this section01" xfId="308"/>
    <cellStyle name="Normal_last year excel compiled sec02_a276" xfId="309"/>
    <cellStyle name="Normal_pltable1_County" xfId="310"/>
    <cellStyle name="Normal_pltable1_Island" xfId="311"/>
    <cellStyle name="Normal_Revised title_8_4_04" xfId="312"/>
    <cellStyle name="Normal_Section 2 Titles" xfId="313"/>
    <cellStyle name="Normal_section01" xfId="314"/>
    <cellStyle name="Normal_Table01.13_DemoProfile" xfId="315"/>
    <cellStyle name="Normal_Table01.47_input" xfId="316"/>
    <cellStyle name="Normal_Table01.65_input" xfId="317"/>
    <cellStyle name="Note" xfId="318"/>
    <cellStyle name="Note 10" xfId="319"/>
    <cellStyle name="Note 11" xfId="320"/>
    <cellStyle name="Note 12" xfId="321"/>
    <cellStyle name="Note 13" xfId="322"/>
    <cellStyle name="Note 14" xfId="323"/>
    <cellStyle name="Note 15" xfId="324"/>
    <cellStyle name="Note 16" xfId="325"/>
    <cellStyle name="Note 17" xfId="326"/>
    <cellStyle name="Note 18" xfId="327"/>
    <cellStyle name="Note 19" xfId="328"/>
    <cellStyle name="Note 2" xfId="329"/>
    <cellStyle name="Note 2 2" xfId="330"/>
    <cellStyle name="Note 20" xfId="331"/>
    <cellStyle name="Note 21" xfId="332"/>
    <cellStyle name="Note 22" xfId="333"/>
    <cellStyle name="Note 3" xfId="334"/>
    <cellStyle name="Note 3 2" xfId="335"/>
    <cellStyle name="Note 4" xfId="336"/>
    <cellStyle name="Note 4 2" xfId="337"/>
    <cellStyle name="Note 5" xfId="338"/>
    <cellStyle name="Note 5 2" xfId="339"/>
    <cellStyle name="Note 6" xfId="340"/>
    <cellStyle name="Note 6 2" xfId="341"/>
    <cellStyle name="Note 7" xfId="342"/>
    <cellStyle name="Note 7 2" xfId="343"/>
    <cellStyle name="Note 8" xfId="344"/>
    <cellStyle name="Note 9" xfId="345"/>
    <cellStyle name="numbcent" xfId="346"/>
    <cellStyle name="Output" xfId="347"/>
    <cellStyle name="Percent" xfId="348"/>
    <cellStyle name="Percent 2" xfId="349"/>
    <cellStyle name="Percent 2 2" xfId="350"/>
    <cellStyle name="Percent 2 2 2" xfId="351"/>
    <cellStyle name="Percent 2 3" xfId="352"/>
    <cellStyle name="Percent 3" xfId="353"/>
    <cellStyle name="Percent 3 2" xfId="354"/>
    <cellStyle name="Percent 3 3" xfId="355"/>
    <cellStyle name="Percent 4" xfId="356"/>
    <cellStyle name="Percent 4 2" xfId="357"/>
    <cellStyle name="Percent 5" xfId="358"/>
    <cellStyle name="Percent 6" xfId="359"/>
    <cellStyle name="R00B" xfId="360"/>
    <cellStyle name="R00L" xfId="361"/>
    <cellStyle name="R01B" xfId="362"/>
    <cellStyle name="R01H" xfId="363"/>
    <cellStyle name="R01L" xfId="364"/>
    <cellStyle name="R02B" xfId="365"/>
    <cellStyle name="R02L" xfId="366"/>
    <cellStyle name="Style 1" xfId="367"/>
    <cellStyle name="Style 21" xfId="368"/>
    <cellStyle name="Style 21 2" xfId="369"/>
    <cellStyle name="Style 22" xfId="370"/>
    <cellStyle name="Style 22 2" xfId="371"/>
    <cellStyle name="Style 23" xfId="372"/>
    <cellStyle name="Style 23 2" xfId="373"/>
    <cellStyle name="Style 24" xfId="374"/>
    <cellStyle name="Style 24 2" xfId="375"/>
    <cellStyle name="Style 25" xfId="376"/>
    <cellStyle name="Style 25 2" xfId="377"/>
    <cellStyle name="Style 26" xfId="378"/>
    <cellStyle name="Style 26 2" xfId="379"/>
    <cellStyle name="Style 27" xfId="380"/>
    <cellStyle name="Style 27 2" xfId="381"/>
    <cellStyle name="Style 28" xfId="382"/>
    <cellStyle name="style_col_headings" xfId="383"/>
    <cellStyle name="testing" xfId="384"/>
    <cellStyle name="TITLE" xfId="385"/>
    <cellStyle name="Title 10" xfId="386"/>
    <cellStyle name="Title 11" xfId="387"/>
    <cellStyle name="Title 12" xfId="388"/>
    <cellStyle name="Title 13" xfId="389"/>
    <cellStyle name="Title 14" xfId="390"/>
    <cellStyle name="Title 15" xfId="391"/>
    <cellStyle name="Title 16" xfId="392"/>
    <cellStyle name="Title 17" xfId="393"/>
    <cellStyle name="Title 18" xfId="394"/>
    <cellStyle name="Title 19" xfId="395"/>
    <cellStyle name="TITLE 2" xfId="396"/>
    <cellStyle name="Title 2 2" xfId="397"/>
    <cellStyle name="TITLE 2_212109" xfId="398"/>
    <cellStyle name="Title 20" xfId="399"/>
    <cellStyle name="Title 21" xfId="400"/>
    <cellStyle name="Title 22" xfId="401"/>
    <cellStyle name="TITLE 3" xfId="402"/>
    <cellStyle name="Title 3 2" xfId="403"/>
    <cellStyle name="Title 3_Section15" xfId="404"/>
    <cellStyle name="TITLE 4" xfId="405"/>
    <cellStyle name="Title 4 2" xfId="406"/>
    <cellStyle name="Title 4_Section15" xfId="407"/>
    <cellStyle name="TITLE 5" xfId="408"/>
    <cellStyle name="Title 5 2" xfId="409"/>
    <cellStyle name="Title 5_Section15" xfId="410"/>
    <cellStyle name="Title 6" xfId="411"/>
    <cellStyle name="Title 6 2" xfId="412"/>
    <cellStyle name="Title 7" xfId="413"/>
    <cellStyle name="Title 7 2" xfId="414"/>
    <cellStyle name="Title 8" xfId="415"/>
    <cellStyle name="Title 9" xfId="416"/>
    <cellStyle name="TITLE_010109" xfId="417"/>
    <cellStyle name="Total" xfId="418"/>
    <cellStyle name="Total 2" xfId="419"/>
    <cellStyle name="Total 2 2" xfId="420"/>
    <cellStyle name="Total 2_010908" xfId="421"/>
    <cellStyle name="Total 3" xfId="422"/>
    <cellStyle name="Total 4" xfId="423"/>
    <cellStyle name="Total 5" xfId="424"/>
    <cellStyle name="Warning Text" xfId="425"/>
    <cellStyle name="標準_q165x_入力訂正85_入力訂正85_入力訂正85_TMSシステム（２係用）_TMSシステム（２係用）" xfId="4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externalLink" Target="externalLinks/externalLink1.xml" /><Relationship Id="rId73" Type="http://schemas.openxmlformats.org/officeDocument/2006/relationships/externalLink" Target="externalLinks/externalLink2.xml" /><Relationship Id="rId74" Type="http://schemas.openxmlformats.org/officeDocument/2006/relationships/externalLink" Target="externalLinks/externalLink3.xml" /><Relationship Id="rId75" Type="http://schemas.openxmlformats.org/officeDocument/2006/relationships/externalLink" Target="externalLinks/externalLink4.xml" /><Relationship Id="rId76" Type="http://schemas.openxmlformats.org/officeDocument/2006/relationships/externalLink" Target="externalLinks/externalLink5.xml" /><Relationship Id="rId7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09\091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yB\My%20Documents\C&amp;C%20Real%20Property\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0\13\132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91007u_081006_vals"/>
      <sheetName val="091007u_081006_wkg"/>
      <sheetName val="091007u_081006_verify rank"/>
      <sheetName val="090907u_081013_wkg"/>
      <sheetName val="090907u_081013_rank chk"/>
      <sheetName val="200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2209u_100916_vals"/>
      <sheetName val="132209u_100916_wkg"/>
      <sheetName val="hstpov19a"/>
      <sheetName val="hstpov21"/>
      <sheetName val="Sheet1"/>
      <sheetName val=" grid"/>
      <sheetName val="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factfinder2.census.gov/faces/nav/jsf/pages/index.xhtml" TargetMode="Externa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hyperlink" Target="http://2010.census.gov/news/xls/cb11cn41_hi_2010redistr.xls" TargetMode="Externa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data/intercensal/county/tables/CO-EST00INT-01/CO-EST00INT-01-15.xls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data/intercensal/county/tables/CO-EST00INT-01/CO-EST00INT-01-15.xls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1417" customWidth="1"/>
    <col min="2" max="2" width="69.7109375" style="1417" customWidth="1"/>
    <col min="3" max="16384" width="9.140625" style="1417" customWidth="1"/>
  </cols>
  <sheetData>
    <row r="1" spans="1:2" ht="31.5">
      <c r="A1" s="1848" t="s">
        <v>2650</v>
      </c>
      <c r="B1" s="1848" t="s">
        <v>2651</v>
      </c>
    </row>
    <row r="2" spans="1:2" ht="15.75">
      <c r="A2" s="1848"/>
      <c r="B2" s="1848"/>
    </row>
    <row r="3" spans="1:2" ht="15.75">
      <c r="A3" s="1849" t="s">
        <v>2652</v>
      </c>
      <c r="B3" s="1848"/>
    </row>
    <row r="4" spans="1:2" ht="15.75">
      <c r="A4" s="1849" t="s">
        <v>2653</v>
      </c>
      <c r="B4" s="1848"/>
    </row>
    <row r="5" spans="1:2" ht="15.75">
      <c r="A5" s="1850" t="s">
        <v>2654</v>
      </c>
      <c r="B5" s="1848"/>
    </row>
    <row r="6" spans="1:2" ht="15.75">
      <c r="A6" s="1851" t="s">
        <v>2655</v>
      </c>
      <c r="B6" s="1852" t="s">
        <v>2656</v>
      </c>
    </row>
    <row r="7" spans="1:2" ht="15.75">
      <c r="A7" s="1851" t="s">
        <v>2657</v>
      </c>
      <c r="B7" s="1852" t="s">
        <v>2658</v>
      </c>
    </row>
    <row r="8" spans="1:2" ht="15.75">
      <c r="A8" s="1851" t="s">
        <v>2659</v>
      </c>
      <c r="B8" s="1852" t="s">
        <v>2749</v>
      </c>
    </row>
    <row r="9" spans="1:2" ht="15.75">
      <c r="A9" s="1851" t="s">
        <v>2660</v>
      </c>
      <c r="B9" s="1852" t="s">
        <v>2750</v>
      </c>
    </row>
    <row r="10" spans="1:2" ht="15.75">
      <c r="A10" s="1851" t="s">
        <v>2661</v>
      </c>
      <c r="B10" s="1852" t="s">
        <v>2662</v>
      </c>
    </row>
    <row r="11" spans="1:2" ht="15.75">
      <c r="A11" s="1851" t="s">
        <v>2663</v>
      </c>
      <c r="B11" s="1852" t="s">
        <v>2751</v>
      </c>
    </row>
    <row r="12" spans="1:2" ht="15.75">
      <c r="A12" s="1851" t="s">
        <v>2664</v>
      </c>
      <c r="B12" s="1852" t="s">
        <v>2752</v>
      </c>
    </row>
    <row r="13" spans="1:2" ht="15.75">
      <c r="A13" s="1851" t="s">
        <v>2665</v>
      </c>
      <c r="B13" s="1852" t="s">
        <v>2753</v>
      </c>
    </row>
    <row r="14" spans="1:2" ht="15.75">
      <c r="A14" s="1851" t="s">
        <v>2666</v>
      </c>
      <c r="B14" s="1852" t="s">
        <v>2754</v>
      </c>
    </row>
    <row r="15" spans="1:2" ht="15.75">
      <c r="A15" s="1851" t="s">
        <v>2667</v>
      </c>
      <c r="B15" s="1852" t="s">
        <v>2668</v>
      </c>
    </row>
    <row r="16" spans="1:2" ht="15.75">
      <c r="A16" s="1851" t="s">
        <v>2669</v>
      </c>
      <c r="B16" s="1852" t="s">
        <v>2670</v>
      </c>
    </row>
    <row r="17" spans="1:2" ht="15.75">
      <c r="A17" s="1851" t="s">
        <v>2671</v>
      </c>
      <c r="B17" s="1852" t="s">
        <v>2672</v>
      </c>
    </row>
    <row r="18" spans="1:2" ht="15.75" customHeight="1">
      <c r="A18" s="1851" t="s">
        <v>2673</v>
      </c>
      <c r="B18" s="1852" t="s">
        <v>2674</v>
      </c>
    </row>
    <row r="19" spans="1:2" ht="15.75">
      <c r="A19" s="1851" t="s">
        <v>2675</v>
      </c>
      <c r="B19" s="1852" t="s">
        <v>2755</v>
      </c>
    </row>
    <row r="20" spans="1:2" ht="15.75">
      <c r="A20" s="1851" t="s">
        <v>2676</v>
      </c>
      <c r="B20" s="1852" t="s">
        <v>2677</v>
      </c>
    </row>
    <row r="21" spans="1:2" ht="15.75">
      <c r="A21" s="1851" t="s">
        <v>2678</v>
      </c>
      <c r="B21" s="1852" t="s">
        <v>2679</v>
      </c>
    </row>
    <row r="22" spans="1:2" ht="15.75">
      <c r="A22" s="1851" t="s">
        <v>2680</v>
      </c>
      <c r="B22" s="1852" t="s">
        <v>2681</v>
      </c>
    </row>
    <row r="23" spans="1:2" ht="15.75">
      <c r="A23" s="1851" t="s">
        <v>2682</v>
      </c>
      <c r="B23" s="1852" t="s">
        <v>2683</v>
      </c>
    </row>
    <row r="24" spans="1:2" ht="15.75">
      <c r="A24" s="1851" t="s">
        <v>2684</v>
      </c>
      <c r="B24" s="1852" t="s">
        <v>2685</v>
      </c>
    </row>
    <row r="25" spans="1:2" ht="31.5">
      <c r="A25" s="1851" t="s">
        <v>2686</v>
      </c>
      <c r="B25" s="1852" t="s">
        <v>2687</v>
      </c>
    </row>
    <row r="26" spans="1:2" ht="15.75">
      <c r="A26" s="1851" t="s">
        <v>2688</v>
      </c>
      <c r="B26" s="1852" t="s">
        <v>2689</v>
      </c>
    </row>
    <row r="27" spans="1:2" ht="15.75">
      <c r="A27" s="1851" t="s">
        <v>2690</v>
      </c>
      <c r="B27" s="1852" t="s">
        <v>2691</v>
      </c>
    </row>
    <row r="28" spans="1:2" ht="15.75">
      <c r="A28" s="1851" t="s">
        <v>2692</v>
      </c>
      <c r="B28" s="1852" t="s">
        <v>2693</v>
      </c>
    </row>
    <row r="29" spans="1:2" ht="15.75">
      <c r="A29" s="1851" t="s">
        <v>2694</v>
      </c>
      <c r="B29" s="1852" t="s">
        <v>2695</v>
      </c>
    </row>
    <row r="30" spans="1:2" ht="31.5">
      <c r="A30" s="1851" t="s">
        <v>2696</v>
      </c>
      <c r="B30" s="1852" t="s">
        <v>2756</v>
      </c>
    </row>
    <row r="31" spans="1:2" ht="15.75">
      <c r="A31" s="1851" t="s">
        <v>2697</v>
      </c>
      <c r="B31" s="1852" t="s">
        <v>2757</v>
      </c>
    </row>
    <row r="32" spans="1:2" ht="15.75">
      <c r="A32" s="1851" t="s">
        <v>2698</v>
      </c>
      <c r="B32" s="1852" t="s">
        <v>2758</v>
      </c>
    </row>
    <row r="33" spans="1:2" ht="15.75" customHeight="1">
      <c r="A33" s="1851" t="s">
        <v>2699</v>
      </c>
      <c r="B33" s="1852" t="s">
        <v>2759</v>
      </c>
    </row>
    <row r="34" spans="1:2" ht="15.75" customHeight="1">
      <c r="A34" s="1851" t="s">
        <v>2700</v>
      </c>
      <c r="B34" s="1852" t="s">
        <v>2760</v>
      </c>
    </row>
    <row r="35" spans="1:2" ht="15.75">
      <c r="A35" s="1851" t="s">
        <v>2702</v>
      </c>
      <c r="B35" s="1852" t="s">
        <v>2701</v>
      </c>
    </row>
    <row r="36" spans="1:2" ht="15.75">
      <c r="A36" s="1851" t="s">
        <v>2703</v>
      </c>
      <c r="B36" s="1852" t="s">
        <v>2761</v>
      </c>
    </row>
    <row r="37" spans="1:2" ht="15.75">
      <c r="A37" s="1851" t="s">
        <v>2704</v>
      </c>
      <c r="B37" s="1852" t="s">
        <v>2788</v>
      </c>
    </row>
    <row r="38" spans="1:2" ht="15.75">
      <c r="A38" s="1851" t="s">
        <v>2706</v>
      </c>
      <c r="B38" s="1852" t="s">
        <v>2762</v>
      </c>
    </row>
    <row r="39" spans="1:2" ht="15.75">
      <c r="A39" s="1851" t="s">
        <v>2708</v>
      </c>
      <c r="B39" s="1852" t="s">
        <v>2705</v>
      </c>
    </row>
    <row r="40" spans="1:2" ht="15.75">
      <c r="A40" s="1851" t="s">
        <v>2710</v>
      </c>
      <c r="B40" s="1852" t="s">
        <v>2763</v>
      </c>
    </row>
    <row r="41" spans="1:2" ht="15.75" customHeight="1">
      <c r="A41" s="1851" t="s">
        <v>2711</v>
      </c>
      <c r="B41" s="1852" t="s">
        <v>2707</v>
      </c>
    </row>
    <row r="42" spans="1:2" ht="15.75">
      <c r="A42" s="1851" t="s">
        <v>2713</v>
      </c>
      <c r="B42" s="1852" t="s">
        <v>2709</v>
      </c>
    </row>
    <row r="43" spans="1:2" ht="15.75">
      <c r="A43" s="1851" t="s">
        <v>2714</v>
      </c>
      <c r="B43" s="1852" t="s">
        <v>2764</v>
      </c>
    </row>
    <row r="44" spans="1:2" ht="15.75">
      <c r="A44" s="1851" t="s">
        <v>2715</v>
      </c>
      <c r="B44" s="1852" t="s">
        <v>2712</v>
      </c>
    </row>
    <row r="45" spans="1:2" ht="31.5">
      <c r="A45" s="1851" t="s">
        <v>2716</v>
      </c>
      <c r="B45" s="1852" t="s">
        <v>2765</v>
      </c>
    </row>
    <row r="46" spans="1:2" ht="15.75">
      <c r="A46" s="1851" t="s">
        <v>2717</v>
      </c>
      <c r="B46" s="1852" t="s">
        <v>2766</v>
      </c>
    </row>
    <row r="47" spans="1:2" ht="15.75">
      <c r="A47" s="1851" t="s">
        <v>2718</v>
      </c>
      <c r="B47" s="1852" t="s">
        <v>2767</v>
      </c>
    </row>
    <row r="48" spans="1:2" ht="15.75">
      <c r="A48" s="1851" t="s">
        <v>2719</v>
      </c>
      <c r="B48" s="1852" t="s">
        <v>2768</v>
      </c>
    </row>
    <row r="49" spans="1:2" ht="15.75">
      <c r="A49" s="1851" t="s">
        <v>2720</v>
      </c>
      <c r="B49" s="1852" t="s">
        <v>2769</v>
      </c>
    </row>
    <row r="50" spans="1:2" ht="15.75" customHeight="1">
      <c r="A50" s="1851" t="s">
        <v>2721</v>
      </c>
      <c r="B50" s="1852" t="s">
        <v>2770</v>
      </c>
    </row>
    <row r="51" spans="1:2" ht="15.75">
      <c r="A51" s="1851" t="s">
        <v>2722</v>
      </c>
      <c r="B51" s="1852" t="s">
        <v>2771</v>
      </c>
    </row>
    <row r="52" spans="1:2" ht="31.5">
      <c r="A52" s="1851" t="s">
        <v>2724</v>
      </c>
      <c r="B52" s="1852" t="s">
        <v>2772</v>
      </c>
    </row>
    <row r="53" spans="1:2" ht="15.75">
      <c r="A53" s="1851" t="s">
        <v>2726</v>
      </c>
      <c r="B53" s="1852" t="s">
        <v>2773</v>
      </c>
    </row>
    <row r="54" spans="1:2" ht="15.75">
      <c r="A54" s="1851" t="s">
        <v>2727</v>
      </c>
      <c r="B54" s="1852" t="s">
        <v>2723</v>
      </c>
    </row>
    <row r="55" spans="1:2" ht="15.75">
      <c r="A55" s="1851" t="s">
        <v>2729</v>
      </c>
      <c r="B55" s="1852" t="s">
        <v>2725</v>
      </c>
    </row>
    <row r="56" spans="1:2" ht="15.75">
      <c r="A56" s="1851" t="s">
        <v>2731</v>
      </c>
      <c r="B56" s="1852" t="s">
        <v>2774</v>
      </c>
    </row>
    <row r="57" spans="1:2" ht="31.5">
      <c r="A57" s="1851" t="s">
        <v>2733</v>
      </c>
      <c r="B57" s="1852" t="s">
        <v>2728</v>
      </c>
    </row>
    <row r="58" spans="1:2" ht="31.5" customHeight="1">
      <c r="A58" s="1851" t="s">
        <v>2734</v>
      </c>
      <c r="B58" s="1852" t="s">
        <v>2730</v>
      </c>
    </row>
    <row r="59" spans="1:2" ht="15.75">
      <c r="A59" s="1851" t="s">
        <v>2735</v>
      </c>
      <c r="B59" s="1852" t="s">
        <v>2732</v>
      </c>
    </row>
    <row r="60" spans="1:2" ht="15.75">
      <c r="A60" s="1851" t="s">
        <v>2736</v>
      </c>
      <c r="B60" s="1852" t="s">
        <v>2775</v>
      </c>
    </row>
    <row r="61" spans="1:2" ht="15.75">
      <c r="A61" s="1851" t="s">
        <v>2737</v>
      </c>
      <c r="B61" s="1852" t="s">
        <v>2776</v>
      </c>
    </row>
    <row r="62" spans="1:2" ht="15.75">
      <c r="A62" s="1851" t="s">
        <v>2739</v>
      </c>
      <c r="B62" s="1852" t="s">
        <v>2777</v>
      </c>
    </row>
    <row r="63" spans="1:2" ht="15.75">
      <c r="A63" s="1851" t="s">
        <v>2740</v>
      </c>
      <c r="B63" s="1852" t="s">
        <v>2738</v>
      </c>
    </row>
    <row r="64" spans="1:2" ht="15.75" customHeight="1">
      <c r="A64" s="1851" t="s">
        <v>2741</v>
      </c>
      <c r="B64" s="1852" t="s">
        <v>2778</v>
      </c>
    </row>
    <row r="65" spans="1:2" ht="31.5">
      <c r="A65" s="1851" t="s">
        <v>2742</v>
      </c>
      <c r="B65" s="1852" t="s">
        <v>2779</v>
      </c>
    </row>
    <row r="66" spans="1:2" ht="15.75">
      <c r="A66" s="1851" t="s">
        <v>2743</v>
      </c>
      <c r="B66" s="1852" t="s">
        <v>2780</v>
      </c>
    </row>
    <row r="67" spans="1:2" ht="15.75">
      <c r="A67" s="1851" t="s">
        <v>2744</v>
      </c>
      <c r="B67" s="1852" t="s">
        <v>2781</v>
      </c>
    </row>
    <row r="68" spans="1:2" ht="15.75">
      <c r="A68" s="1851" t="s">
        <v>2745</v>
      </c>
      <c r="B68" s="1852" t="s">
        <v>2782</v>
      </c>
    </row>
    <row r="69" spans="1:2" ht="15.75">
      <c r="A69" s="1851" t="s">
        <v>2746</v>
      </c>
      <c r="B69" s="1852" t="s">
        <v>2783</v>
      </c>
    </row>
    <row r="70" spans="1:2" ht="15.75" customHeight="1">
      <c r="A70" s="1851" t="s">
        <v>2747</v>
      </c>
      <c r="B70" s="1852" t="s">
        <v>2784</v>
      </c>
    </row>
    <row r="71" spans="1:2" ht="15.75">
      <c r="A71" s="1851" t="s">
        <v>2748</v>
      </c>
      <c r="B71" s="1852" t="s">
        <v>2785</v>
      </c>
    </row>
    <row r="72" spans="1:2" ht="15.75">
      <c r="A72" s="1854" t="s">
        <v>2787</v>
      </c>
      <c r="B72" s="1852" t="s">
        <v>2786</v>
      </c>
    </row>
    <row r="73" spans="1:2" ht="15.75">
      <c r="A73" s="1853"/>
      <c r="B73" s="1853"/>
    </row>
    <row r="74" spans="1:2" ht="15.75">
      <c r="A74" s="1853"/>
      <c r="B74" s="1853"/>
    </row>
    <row r="75" spans="1:2" ht="15.75">
      <c r="A75" s="1853"/>
      <c r="B75" s="1853"/>
    </row>
    <row r="76" spans="1:2" ht="15.75">
      <c r="A76" s="1853"/>
      <c r="B76" s="1853"/>
    </row>
    <row r="77" spans="1:2" ht="15.75">
      <c r="A77" s="1853"/>
      <c r="B77" s="1853"/>
    </row>
    <row r="78" spans="1:2" ht="15.75">
      <c r="A78" s="1853"/>
      <c r="B78" s="1853"/>
    </row>
    <row r="79" spans="1:2" ht="15.75">
      <c r="A79" s="1853"/>
      <c r="B79" s="1853"/>
    </row>
    <row r="80" spans="1:2" ht="15.75">
      <c r="A80" s="1853"/>
      <c r="B80" s="1853"/>
    </row>
    <row r="81" spans="1:2" ht="15.75">
      <c r="A81" s="1853"/>
      <c r="B81" s="1853"/>
    </row>
    <row r="82" spans="1:2" ht="15.75">
      <c r="A82" s="1853"/>
      <c r="B82" s="1853"/>
    </row>
    <row r="83" spans="1:2" ht="15.75">
      <c r="A83" s="1853"/>
      <c r="B83" s="1853"/>
    </row>
    <row r="84" spans="1:2" ht="15.75">
      <c r="A84" s="1853"/>
      <c r="B84" s="1853"/>
    </row>
    <row r="85" spans="1:2" ht="15.75">
      <c r="A85" s="1853"/>
      <c r="B85" s="1853"/>
    </row>
    <row r="86" spans="1:2" ht="15.75">
      <c r="A86" s="1853"/>
      <c r="B86" s="1853"/>
    </row>
    <row r="87" spans="1:2" ht="15.75">
      <c r="A87" s="1853"/>
      <c r="B87" s="1853"/>
    </row>
    <row r="88" spans="1:2" ht="15.75">
      <c r="A88" s="1853"/>
      <c r="B88" s="1853"/>
    </row>
    <row r="89" spans="1:2" ht="15.75">
      <c r="A89" s="1853"/>
      <c r="B89" s="1853"/>
    </row>
    <row r="90" spans="1:2" ht="15.75">
      <c r="A90" s="1853"/>
      <c r="B90" s="1853"/>
    </row>
    <row r="91" spans="1:2" ht="15.75">
      <c r="A91" s="1853"/>
      <c r="B91" s="1853"/>
    </row>
    <row r="92" spans="1:2" ht="15.75">
      <c r="A92" s="1853"/>
      <c r="B92" s="1853"/>
    </row>
    <row r="93" spans="1:2" ht="15.75">
      <c r="A93" s="1853"/>
      <c r="B93" s="1853"/>
    </row>
    <row r="94" spans="1:2" ht="15.75">
      <c r="A94" s="1853"/>
      <c r="B94" s="1853"/>
    </row>
    <row r="95" spans="1:2" ht="15.75">
      <c r="A95" s="1853"/>
      <c r="B95" s="1853"/>
    </row>
    <row r="96" spans="1:2" ht="15.75">
      <c r="A96" s="1853"/>
      <c r="B96" s="1853"/>
    </row>
    <row r="97" spans="1:2" ht="15.75">
      <c r="A97" s="1853"/>
      <c r="B97" s="1853"/>
    </row>
    <row r="98" spans="1:2" ht="15.75">
      <c r="A98" s="1853"/>
      <c r="B98" s="1853"/>
    </row>
    <row r="99" spans="1:2" ht="15.75">
      <c r="A99" s="1853"/>
      <c r="B99" s="1853"/>
    </row>
    <row r="100" spans="1:2" ht="15.75">
      <c r="A100" s="1853"/>
      <c r="B100" s="1853"/>
    </row>
  </sheetData>
  <sheetProtection/>
  <hyperlinks>
    <hyperlink ref="A5" location="Narrative!A1" display="Narrative"/>
    <hyperlink ref="A6" location="'01.01'!A1" display="01.01"/>
    <hyperlink ref="A7" location="'01.02'!A1" display="01.02"/>
    <hyperlink ref="A8" location="'01.03'!A1" display="01.03"/>
    <hyperlink ref="A9" location="'01.04'!A1" display="01.04"/>
    <hyperlink ref="A10" location="'01.05'!A1" display="01.05"/>
    <hyperlink ref="A11" location="'01.06'!A1" display="01.06"/>
    <hyperlink ref="A12" location="'01.07'!A1" display="01.07"/>
    <hyperlink ref="A13" location="'01.08'!A1" display="01.08"/>
    <hyperlink ref="A14" location="'01.09'!A1" display="01.09"/>
    <hyperlink ref="A15" location="'01.10'!A1" display="01.10"/>
    <hyperlink ref="A16" location="'01.11'!A1" display="01.11"/>
    <hyperlink ref="A17" location="'01.12'!A1" display="01.12"/>
    <hyperlink ref="A18" location="'01.13'!A1" display="01.13"/>
    <hyperlink ref="A19" location="'01.14'!A1" display="01.14"/>
    <hyperlink ref="A20" location="'01.15'!A1" display="01.15"/>
    <hyperlink ref="A21" location="'01.16'!A1" display="01.16"/>
    <hyperlink ref="A22" location="'01.17'!A1" display="01.17"/>
    <hyperlink ref="A23" location="'01.18'!A1" display="01.18"/>
    <hyperlink ref="A24" location="'01.19'!A1" display="01.19"/>
    <hyperlink ref="A25" location="'01.20'!A1" display="01.20"/>
    <hyperlink ref="A26" location="'01.21'!A1" display="01.21"/>
    <hyperlink ref="A27" location="'01.22'!A1" display="01.22"/>
    <hyperlink ref="A28" location="'01.23'!A1" display="01.23"/>
    <hyperlink ref="A29" location="'01.24'!A1" display="01.24"/>
    <hyperlink ref="A30" location="'01.25'!A1" display="01.25"/>
    <hyperlink ref="A31" location="'01.26'!A1" display="01.26"/>
    <hyperlink ref="A32" location="'01.27'!A1" display="01.27"/>
    <hyperlink ref="A33" location="'01.28'!A1" display="01.28"/>
    <hyperlink ref="A34" location="'01.29'!A1" display="01.29"/>
    <hyperlink ref="A35" location="'01.30'!A1" display="01.30"/>
    <hyperlink ref="A36" location="'01.31'!A1" display="01.31"/>
    <hyperlink ref="A37" location="'01.32'!A1" display="01.32"/>
    <hyperlink ref="A38" location="'01.33'!A1" display="01.33"/>
    <hyperlink ref="A39" location="'01.34'!A1" display="01.34"/>
    <hyperlink ref="A40" location="'01.35'!A1" display="01.35"/>
    <hyperlink ref="A41" location="'01.36'!A1" display="01.36"/>
    <hyperlink ref="A42" location="'01.37'!A1" display="01.37"/>
    <hyperlink ref="A43" location="'01.38'!A1" display="01.38"/>
    <hyperlink ref="A44" location="'01.39'!A1" display="01.39"/>
    <hyperlink ref="A45" location="'01.40'!A1" display="01.40"/>
    <hyperlink ref="A46" location="'01.41'!A1" display="01.41"/>
    <hyperlink ref="A47" location="'01.42'!A1" display="01.42"/>
    <hyperlink ref="A48" location="'01.43'!A1" display="01.43"/>
    <hyperlink ref="A49" location="'01.44'!A1" display="01.44"/>
    <hyperlink ref="A50" location="'01.45'!A1" display="01.45"/>
    <hyperlink ref="A51" location="'01.46'!A1" display="01.46"/>
    <hyperlink ref="A52" location="'01.47'!A1" display="01.47"/>
    <hyperlink ref="A53" location="'01.48'!A1" display="01.48"/>
    <hyperlink ref="A54" location="'01.49'!A1" display="01.49"/>
    <hyperlink ref="A55" location="'01.50'!A1" display="01.50"/>
    <hyperlink ref="A56" location="'01.51'!A1" display="01.51"/>
    <hyperlink ref="A57" location="'01.52'!A1" display="01.52"/>
    <hyperlink ref="A58" location="'01.53'!A1" display="01.53"/>
    <hyperlink ref="A59" location="'01.54'!A1" display="01.54"/>
    <hyperlink ref="A60" location="'01.55'!A1" display="01.55"/>
    <hyperlink ref="A61" location="'01.56'!A1" display="01.56"/>
    <hyperlink ref="A62" location="'01.57'!A1" display="01.57"/>
    <hyperlink ref="A63" location="'01.58'!A1" display="01.58"/>
    <hyperlink ref="A64" location="'01.59'!A1" display="01.59"/>
    <hyperlink ref="A65" location="'01.60'!A1" display="01.60"/>
    <hyperlink ref="A66" location="'01.61'!A1" display="01.61"/>
    <hyperlink ref="A67" location="'01.62'!A1" display="01.62"/>
    <hyperlink ref="A68" location="'01.63'!A1" display="01.63"/>
    <hyperlink ref="A69" location="'01.64'!A1" display="01.64"/>
    <hyperlink ref="A70" location="'01.65'!A1" display="01.65"/>
    <hyperlink ref="A71" location="'01.66'!A1" display="01.66"/>
    <hyperlink ref="A72" location="'01.67'!A1" display="01.67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2011&amp;R&amp;9http://www.hawaii.gov/dbedt/</oddFooter>
  </headerFooter>
  <ignoredErrors>
    <ignoredError sqref="A6:A7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266" customWidth="1"/>
    <col min="2" max="2" width="13.8515625" style="266" customWidth="1"/>
    <col min="3" max="3" width="16.57421875" style="266" customWidth="1"/>
    <col min="4" max="6" width="15.7109375" style="266" customWidth="1"/>
    <col min="7" max="16384" width="9.140625" style="266" customWidth="1"/>
  </cols>
  <sheetData>
    <row r="1" spans="1:6" ht="15.75">
      <c r="A1" s="301" t="s">
        <v>304</v>
      </c>
      <c r="B1" s="297"/>
      <c r="C1" s="297"/>
      <c r="D1" s="297"/>
      <c r="E1" s="297"/>
      <c r="F1" s="297"/>
    </row>
    <row r="2" spans="1:6" ht="15.75" customHeight="1">
      <c r="A2" s="301" t="s">
        <v>303</v>
      </c>
      <c r="B2" s="297"/>
      <c r="C2" s="297"/>
      <c r="D2" s="297"/>
      <c r="E2" s="297"/>
      <c r="F2" s="297"/>
    </row>
    <row r="3" ht="4.5" customHeight="1">
      <c r="A3" s="300"/>
    </row>
    <row r="4" spans="1:6" ht="12.75">
      <c r="A4" s="298" t="s">
        <v>302</v>
      </c>
      <c r="B4" s="298"/>
      <c r="C4" s="297"/>
      <c r="D4" s="297"/>
      <c r="E4" s="297"/>
      <c r="F4" s="297"/>
    </row>
    <row r="5" spans="1:6" ht="12.75">
      <c r="A5" s="299" t="s">
        <v>301</v>
      </c>
      <c r="B5" s="298"/>
      <c r="C5" s="297"/>
      <c r="D5" s="297"/>
      <c r="E5" s="297"/>
      <c r="F5" s="297"/>
    </row>
    <row r="6" spans="1:6" ht="12.75">
      <c r="A6" s="299" t="s">
        <v>300</v>
      </c>
      <c r="B6" s="298"/>
      <c r="C6" s="297"/>
      <c r="D6" s="297"/>
      <c r="E6" s="297"/>
      <c r="F6" s="297"/>
    </row>
    <row r="7" ht="4.5" customHeight="1" thickBot="1"/>
    <row r="8" spans="1:6" s="292" customFormat="1" ht="39.75" customHeight="1" thickTop="1">
      <c r="A8" s="296" t="s">
        <v>138</v>
      </c>
      <c r="B8" s="295"/>
      <c r="C8" s="294" t="s">
        <v>266</v>
      </c>
      <c r="D8" s="294" t="s">
        <v>289</v>
      </c>
      <c r="E8" s="294" t="s">
        <v>288</v>
      </c>
      <c r="F8" s="293" t="s">
        <v>263</v>
      </c>
    </row>
    <row r="9" spans="1:6" ht="3" customHeight="1">
      <c r="A9" s="291"/>
      <c r="B9" s="290"/>
      <c r="D9" s="289"/>
      <c r="F9" s="288"/>
    </row>
    <row r="10" spans="1:6" ht="12.75">
      <c r="A10" s="283" t="s">
        <v>262</v>
      </c>
      <c r="B10" s="281" t="s">
        <v>299</v>
      </c>
      <c r="C10" s="280">
        <v>75.45651665856063</v>
      </c>
      <c r="D10" s="279">
        <v>10.85669117122905</v>
      </c>
      <c r="E10" s="278">
        <v>4.617908392579512</v>
      </c>
      <c r="F10" s="277">
        <v>9.068883777630797</v>
      </c>
    </row>
    <row r="11" spans="1:6" ht="12.75">
      <c r="A11" s="287"/>
      <c r="B11" s="286" t="s">
        <v>118</v>
      </c>
      <c r="C11" s="280">
        <v>75.30676044979259</v>
      </c>
      <c r="D11" s="279">
        <v>10.918094533319083</v>
      </c>
      <c r="E11" s="278">
        <v>4.640899657024619</v>
      </c>
      <c r="F11" s="277">
        <v>9.134245359863707</v>
      </c>
    </row>
    <row r="12" spans="1:6" ht="12.75">
      <c r="A12" s="283" t="s">
        <v>261</v>
      </c>
      <c r="B12" s="286" t="s">
        <v>118</v>
      </c>
      <c r="C12" s="280">
        <v>74.81917811593361</v>
      </c>
      <c r="D12" s="279">
        <v>11.195562100507233</v>
      </c>
      <c r="E12" s="278">
        <v>4.695738919766282</v>
      </c>
      <c r="F12" s="277">
        <v>9.28952086379287</v>
      </c>
    </row>
    <row r="13" spans="1:6" ht="12.75">
      <c r="A13" s="283" t="s">
        <v>260</v>
      </c>
      <c r="B13" s="286" t="s">
        <v>118</v>
      </c>
      <c r="C13" s="280">
        <v>74.56838478422044</v>
      </c>
      <c r="D13" s="279">
        <v>11.360998020909484</v>
      </c>
      <c r="E13" s="278">
        <v>4.698635351062003</v>
      </c>
      <c r="F13" s="277">
        <v>9.37198184380807</v>
      </c>
    </row>
    <row r="14" spans="1:6" ht="12.75">
      <c r="A14" s="283" t="s">
        <v>259</v>
      </c>
      <c r="B14" s="286" t="s">
        <v>118</v>
      </c>
      <c r="C14" s="280">
        <v>74.2087142469804</v>
      </c>
      <c r="D14" s="279">
        <v>11.517788475475726</v>
      </c>
      <c r="E14" s="278">
        <v>4.728786072756852</v>
      </c>
      <c r="F14" s="277">
        <v>9.54471120478702</v>
      </c>
    </row>
    <row r="15" spans="1:6" ht="12.75">
      <c r="A15" s="283" t="s">
        <v>181</v>
      </c>
      <c r="B15" s="286" t="s">
        <v>118</v>
      </c>
      <c r="C15" s="280">
        <v>73.98436763180231</v>
      </c>
      <c r="D15" s="279">
        <v>11.596532652483798</v>
      </c>
      <c r="E15" s="278">
        <v>4.755897926462861</v>
      </c>
      <c r="F15" s="277">
        <v>9.663201789251021</v>
      </c>
    </row>
    <row r="16" spans="1:6" ht="12.75">
      <c r="A16" s="285" t="s">
        <v>258</v>
      </c>
      <c r="B16" s="286" t="s">
        <v>118</v>
      </c>
      <c r="C16" s="280">
        <v>73.64298402311394</v>
      </c>
      <c r="D16" s="279">
        <v>11.738440946013466</v>
      </c>
      <c r="E16" s="278">
        <v>4.768167211706691</v>
      </c>
      <c r="F16" s="277">
        <v>9.850407819165913</v>
      </c>
    </row>
    <row r="17" spans="1:6" ht="12.75">
      <c r="A17" s="285" t="s">
        <v>257</v>
      </c>
      <c r="B17" s="286" t="s">
        <v>118</v>
      </c>
      <c r="C17" s="280">
        <v>73.39059858526029</v>
      </c>
      <c r="D17" s="279">
        <v>11.791020598045284</v>
      </c>
      <c r="E17" s="278">
        <v>4.792337311163816</v>
      </c>
      <c r="F17" s="277">
        <v>10.02604350553061</v>
      </c>
    </row>
    <row r="18" spans="1:6" ht="12.75">
      <c r="A18" s="285" t="s">
        <v>256</v>
      </c>
      <c r="B18" s="286" t="s">
        <v>118</v>
      </c>
      <c r="C18" s="280">
        <v>73.1827110362814</v>
      </c>
      <c r="D18" s="279">
        <v>11.921445313789574</v>
      </c>
      <c r="E18" s="278">
        <v>4.763130962992308</v>
      </c>
      <c r="F18" s="277">
        <v>10.132712686936713</v>
      </c>
    </row>
    <row r="19" spans="1:6" ht="12.75">
      <c r="A19" s="285" t="s">
        <v>255</v>
      </c>
      <c r="B19" s="286" t="s">
        <v>118</v>
      </c>
      <c r="C19" s="280">
        <v>72.98262966854917</v>
      </c>
      <c r="D19" s="279">
        <v>12.000414735281218</v>
      </c>
      <c r="E19" s="278">
        <v>4.759827950689291</v>
      </c>
      <c r="F19" s="277">
        <v>10.257127645480333</v>
      </c>
    </row>
    <row r="20" spans="1:6" ht="12.75">
      <c r="A20" s="285" t="s">
        <v>254</v>
      </c>
      <c r="B20" s="286" t="s">
        <v>118</v>
      </c>
      <c r="C20" s="280">
        <v>72.61885482938114</v>
      </c>
      <c r="D20" s="279">
        <v>12.143270263571015</v>
      </c>
      <c r="E20" s="278">
        <v>4.814013054614558</v>
      </c>
      <c r="F20" s="277">
        <v>10.42386185243328</v>
      </c>
    </row>
    <row r="21" spans="1:6" ht="3" customHeight="1">
      <c r="A21" s="285"/>
      <c r="B21" s="281"/>
      <c r="C21" s="278"/>
      <c r="D21" s="284"/>
      <c r="E21" s="278"/>
      <c r="F21" s="277"/>
    </row>
    <row r="22" spans="1:6" ht="12.75">
      <c r="A22" s="283" t="s">
        <v>132</v>
      </c>
      <c r="B22" s="281" t="s">
        <v>253</v>
      </c>
      <c r="C22" s="280">
        <v>72.31772533566865</v>
      </c>
      <c r="D22" s="279">
        <v>12.271767184988985</v>
      </c>
      <c r="E22" s="278">
        <v>4.825523281583641</v>
      </c>
      <c r="F22" s="277">
        <v>10.584984197758715</v>
      </c>
    </row>
    <row r="23" spans="1:6" ht="12.75">
      <c r="A23" s="283" t="s">
        <v>47</v>
      </c>
      <c r="B23" s="281" t="s">
        <v>252</v>
      </c>
      <c r="C23" s="280">
        <v>72.23858876540046</v>
      </c>
      <c r="D23" s="279">
        <v>12.298447737530275</v>
      </c>
      <c r="E23" s="278">
        <v>4.826294437911562</v>
      </c>
      <c r="F23" s="277">
        <v>10.636669059157706</v>
      </c>
    </row>
    <row r="24" spans="1:6" ht="12.75">
      <c r="A24" s="283" t="s">
        <v>131</v>
      </c>
      <c r="B24" s="281" t="s">
        <v>252</v>
      </c>
      <c r="C24" s="280">
        <v>72.0059088966253</v>
      </c>
      <c r="D24" s="279">
        <v>12.37328173788774</v>
      </c>
      <c r="E24" s="278">
        <v>4.8187198804517</v>
      </c>
      <c r="F24" s="277">
        <v>10.802089485035255</v>
      </c>
    </row>
    <row r="25" spans="1:6" ht="12.75">
      <c r="A25" s="283" t="s">
        <v>130</v>
      </c>
      <c r="B25" s="281" t="s">
        <v>252</v>
      </c>
      <c r="C25" s="280">
        <v>71.83475810595726</v>
      </c>
      <c r="D25" s="279">
        <v>12.4696982041976</v>
      </c>
      <c r="E25" s="278">
        <v>4.838687558133063</v>
      </c>
      <c r="F25" s="277">
        <v>10.856856131712075</v>
      </c>
    </row>
    <row r="26" spans="1:6" ht="12.75">
      <c r="A26" s="283" t="s">
        <v>129</v>
      </c>
      <c r="B26" s="281" t="s">
        <v>252</v>
      </c>
      <c r="C26" s="280">
        <v>71.47889068811672</v>
      </c>
      <c r="D26" s="279">
        <v>12.663668900870718</v>
      </c>
      <c r="E26" s="278">
        <v>4.859913328015576</v>
      </c>
      <c r="F26" s="277">
        <v>10.997527082996978</v>
      </c>
    </row>
    <row r="27" spans="1:6" ht="12.75" customHeight="1">
      <c r="A27" s="283" t="s">
        <v>128</v>
      </c>
      <c r="B27" s="281" t="s">
        <v>252</v>
      </c>
      <c r="C27" s="280">
        <v>71.29546966045814</v>
      </c>
      <c r="D27" s="279">
        <v>12.787057473917784</v>
      </c>
      <c r="E27" s="278">
        <v>4.875668299087054</v>
      </c>
      <c r="F27" s="277">
        <v>11.041804566537031</v>
      </c>
    </row>
    <row r="28" spans="1:6" ht="12.75" customHeight="1">
      <c r="A28" s="283" t="s">
        <v>127</v>
      </c>
      <c r="B28" s="281" t="s">
        <v>252</v>
      </c>
      <c r="C28" s="280">
        <v>71.02656473243812</v>
      </c>
      <c r="D28" s="279">
        <v>13.014096535314051</v>
      </c>
      <c r="E28" s="278">
        <v>4.862813474440506</v>
      </c>
      <c r="F28" s="277">
        <v>11.096525257807322</v>
      </c>
    </row>
    <row r="29" spans="1:6" ht="12.75" customHeight="1">
      <c r="A29" s="283" t="s">
        <v>126</v>
      </c>
      <c r="B29" s="281" t="s">
        <v>252</v>
      </c>
      <c r="C29" s="280">
        <v>70.77438038803388</v>
      </c>
      <c r="D29" s="279">
        <v>13.249743649650195</v>
      </c>
      <c r="E29" s="278">
        <v>4.845651511646285</v>
      </c>
      <c r="F29" s="277">
        <v>11.130224450669642</v>
      </c>
    </row>
    <row r="30" spans="1:6" ht="12.75" customHeight="1">
      <c r="A30" s="282" t="s">
        <v>125</v>
      </c>
      <c r="B30" s="281" t="s">
        <v>252</v>
      </c>
      <c r="C30" s="280">
        <v>70.33157884735972</v>
      </c>
      <c r="D30" s="279">
        <v>13.508883272844738</v>
      </c>
      <c r="E30" s="278">
        <v>4.901666444980713</v>
      </c>
      <c r="F30" s="277">
        <v>11.25787143481483</v>
      </c>
    </row>
    <row r="31" spans="1:6" ht="12.75" customHeight="1">
      <c r="A31" s="282" t="s">
        <v>124</v>
      </c>
      <c r="B31" s="281" t="s">
        <v>252</v>
      </c>
      <c r="C31" s="280">
        <v>70.08488882783759</v>
      </c>
      <c r="D31" s="279">
        <v>13.624397900335758</v>
      </c>
      <c r="E31" s="278">
        <v>4.924362695755109</v>
      </c>
      <c r="F31" s="277">
        <v>11.366350576071545</v>
      </c>
    </row>
    <row r="32" spans="1:6" ht="12.75" customHeight="1">
      <c r="A32" s="282" t="s">
        <v>123</v>
      </c>
      <c r="B32" s="281" t="s">
        <v>252</v>
      </c>
      <c r="C32" s="280">
        <v>70.03527838439702</v>
      </c>
      <c r="D32" s="279">
        <v>13.635307195201369</v>
      </c>
      <c r="E32" s="278">
        <v>4.9392708341841685</v>
      </c>
      <c r="F32" s="277">
        <v>11.390143586217444</v>
      </c>
    </row>
    <row r="33" spans="1:6" ht="12.75" customHeight="1">
      <c r="A33" s="282" t="s">
        <v>122</v>
      </c>
      <c r="B33" s="281" t="s">
        <v>253</v>
      </c>
      <c r="C33" s="280">
        <v>70.07324114295292</v>
      </c>
      <c r="D33" s="279">
        <v>13.605738729884049</v>
      </c>
      <c r="E33" s="278">
        <v>4.932070181526001</v>
      </c>
      <c r="F33" s="277">
        <v>11.388949945637032</v>
      </c>
    </row>
    <row r="34" spans="1:6" ht="12.75" customHeight="1">
      <c r="A34" s="282" t="s">
        <v>47</v>
      </c>
      <c r="B34" s="281" t="s">
        <v>252</v>
      </c>
      <c r="C34" s="280">
        <v>70.094230499817</v>
      </c>
      <c r="D34" s="279">
        <v>13.597372372207172</v>
      </c>
      <c r="E34" s="278">
        <v>4.9302494794107785</v>
      </c>
      <c r="F34" s="277">
        <v>11.37814764856505</v>
      </c>
    </row>
    <row r="35" spans="1:6" ht="3.75" customHeight="1">
      <c r="A35" s="282"/>
      <c r="B35" s="281"/>
      <c r="C35" s="280"/>
      <c r="D35" s="279"/>
      <c r="E35" s="278"/>
      <c r="F35" s="277"/>
    </row>
    <row r="36" spans="1:6" ht="12.75" customHeight="1">
      <c r="A36" s="282" t="s">
        <v>119</v>
      </c>
      <c r="B36" s="281" t="s">
        <v>252</v>
      </c>
      <c r="C36" s="280">
        <v>70.09019428139162</v>
      </c>
      <c r="D36" s="279">
        <v>13.582822353634318</v>
      </c>
      <c r="E36" s="278">
        <v>4.924389552010823</v>
      </c>
      <c r="F36" s="277">
        <v>11.402593812963246</v>
      </c>
    </row>
    <row r="37" spans="1:6" ht="5.25" customHeight="1">
      <c r="A37" s="276"/>
      <c r="B37" s="275"/>
      <c r="C37" s="274"/>
      <c r="D37" s="274"/>
      <c r="E37" s="274"/>
      <c r="F37" s="273"/>
    </row>
    <row r="38" spans="1:2" ht="4.5" customHeight="1">
      <c r="A38" s="268"/>
      <c r="B38" s="268"/>
    </row>
    <row r="39" spans="1:2" ht="12.75">
      <c r="A39" s="272" t="s">
        <v>298</v>
      </c>
      <c r="B39" s="272"/>
    </row>
    <row r="40" spans="1:2" ht="12.75">
      <c r="A40" s="272" t="s">
        <v>297</v>
      </c>
      <c r="B40" s="272"/>
    </row>
    <row r="41" spans="1:2" ht="12.75" customHeight="1">
      <c r="A41" s="271" t="s">
        <v>249</v>
      </c>
      <c r="B41" s="268"/>
    </row>
    <row r="42" spans="1:2" ht="12.75" customHeight="1">
      <c r="A42" s="271" t="s">
        <v>248</v>
      </c>
      <c r="B42" s="268"/>
    </row>
    <row r="43" spans="1:2" ht="12.75" customHeight="1">
      <c r="A43" s="271" t="s">
        <v>247</v>
      </c>
      <c r="B43" s="268"/>
    </row>
    <row r="44" spans="1:2" ht="12.75">
      <c r="A44" s="270" t="s">
        <v>246</v>
      </c>
      <c r="B44" s="268"/>
    </row>
    <row r="45" spans="1:2" ht="12.75">
      <c r="A45" s="270" t="s">
        <v>296</v>
      </c>
      <c r="B45" s="268"/>
    </row>
    <row r="46" spans="1:2" ht="12.75">
      <c r="A46" s="269" t="s">
        <v>244</v>
      </c>
      <c r="B46" s="268"/>
    </row>
    <row r="47" spans="1:2" ht="12.75">
      <c r="A47" s="269" t="s">
        <v>243</v>
      </c>
      <c r="B47" s="268"/>
    </row>
    <row r="48" spans="1:6" ht="12.75">
      <c r="A48" s="187" t="s">
        <v>242</v>
      </c>
      <c r="B48" s="267"/>
      <c r="C48" s="267"/>
      <c r="D48" s="267"/>
      <c r="E48" s="267"/>
      <c r="F48" s="267"/>
    </row>
    <row r="49" spans="1:6" ht="12.75">
      <c r="A49" s="187" t="s">
        <v>241</v>
      </c>
      <c r="B49" s="267"/>
      <c r="C49" s="267"/>
      <c r="D49" s="267"/>
      <c r="E49" s="267"/>
      <c r="F49" s="267"/>
    </row>
    <row r="50" spans="1:6" ht="12.75">
      <c r="A50" s="186" t="s">
        <v>240</v>
      </c>
      <c r="B50" s="267"/>
      <c r="C50" s="267"/>
      <c r="D50" s="267"/>
      <c r="E50" s="267"/>
      <c r="F50" s="267"/>
    </row>
    <row r="51" spans="1:6" ht="12.75">
      <c r="A51" s="186" t="s">
        <v>239</v>
      </c>
      <c r="B51" s="267"/>
      <c r="C51" s="267"/>
      <c r="D51" s="267"/>
      <c r="E51" s="267"/>
      <c r="F51" s="267"/>
    </row>
    <row r="52" ht="12.75">
      <c r="A52" s="186" t="s">
        <v>238</v>
      </c>
    </row>
    <row r="53" ht="12.75">
      <c r="A53" s="186" t="s">
        <v>237</v>
      </c>
    </row>
    <row r="54" ht="12.75">
      <c r="A54" s="186" t="s">
        <v>236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0.7109375" style="0" customWidth="1"/>
    <col min="3" max="3" width="13.7109375" style="146" customWidth="1"/>
    <col min="4" max="7" width="13.7109375" style="0" customWidth="1"/>
  </cols>
  <sheetData>
    <row r="1" spans="1:7" s="326" customFormat="1" ht="15.75">
      <c r="A1" s="13" t="s">
        <v>323</v>
      </c>
      <c r="B1" s="13"/>
      <c r="C1" s="13"/>
      <c r="D1" s="13"/>
      <c r="E1" s="13"/>
      <c r="F1" s="13"/>
      <c r="G1" s="13"/>
    </row>
    <row r="2" s="325" customFormat="1" ht="12.75" customHeight="1">
      <c r="B2" s="325" t="s">
        <v>47</v>
      </c>
    </row>
    <row r="3" spans="1:7" ht="12.75">
      <c r="A3" s="47" t="s">
        <v>322</v>
      </c>
      <c r="B3" s="47"/>
      <c r="C3" s="47"/>
      <c r="D3" s="47"/>
      <c r="E3" s="47"/>
      <c r="F3" s="47"/>
      <c r="G3" s="47"/>
    </row>
    <row r="4" spans="1:7" ht="12.75">
      <c r="A4" s="324" t="s">
        <v>321</v>
      </c>
      <c r="B4" s="47"/>
      <c r="C4" s="47"/>
      <c r="D4" s="47"/>
      <c r="E4" s="47"/>
      <c r="F4" s="47"/>
      <c r="G4" s="47"/>
    </row>
    <row r="5" spans="1:7" ht="12.75">
      <c r="A5" s="323" t="s">
        <v>320</v>
      </c>
      <c r="B5" s="47"/>
      <c r="C5" s="47"/>
      <c r="D5" s="47"/>
      <c r="E5" s="47"/>
      <c r="F5" s="47"/>
      <c r="G5" s="47"/>
    </row>
    <row r="6" spans="1:7" ht="12.75">
      <c r="A6" s="323" t="s">
        <v>319</v>
      </c>
      <c r="B6" s="47"/>
      <c r="C6" s="47"/>
      <c r="D6" s="47"/>
      <c r="E6" s="47"/>
      <c r="F6" s="47"/>
      <c r="G6" s="47"/>
    </row>
    <row r="7" ht="13.5" thickBot="1">
      <c r="E7" s="322" t="s">
        <v>47</v>
      </c>
    </row>
    <row r="8" spans="1:7" s="318" customFormat="1" ht="45" customHeight="1" thickTop="1">
      <c r="A8" s="321" t="s">
        <v>138</v>
      </c>
      <c r="B8" s="320"/>
      <c r="C8" s="319" t="s">
        <v>318</v>
      </c>
      <c r="D8" s="79" t="s">
        <v>317</v>
      </c>
      <c r="E8" s="79" t="s">
        <v>316</v>
      </c>
      <c r="F8" s="79" t="s">
        <v>315</v>
      </c>
      <c r="G8" s="78" t="s">
        <v>314</v>
      </c>
    </row>
    <row r="9" spans="1:6" ht="12.75">
      <c r="A9" s="150"/>
      <c r="B9" s="178"/>
      <c r="C9" s="34"/>
      <c r="D9" s="6"/>
      <c r="E9" s="6"/>
      <c r="F9" s="6"/>
    </row>
    <row r="10" spans="1:7" ht="12.75">
      <c r="A10" s="100" t="s">
        <v>262</v>
      </c>
      <c r="B10" s="72" t="s">
        <v>121</v>
      </c>
      <c r="C10" s="312">
        <v>1230730.9949275611</v>
      </c>
      <c r="D10" s="135">
        <v>896260.4065722481</v>
      </c>
      <c r="E10" s="96">
        <v>133202.10679114275</v>
      </c>
      <c r="F10" s="96">
        <v>66699.1741288177</v>
      </c>
      <c r="G10" s="311">
        <v>134569.3074353526</v>
      </c>
    </row>
    <row r="11" spans="1:7" ht="12.75">
      <c r="A11" s="137"/>
      <c r="B11" s="72" t="s">
        <v>118</v>
      </c>
      <c r="C11" s="312">
        <v>1257319</v>
      </c>
      <c r="D11" s="135">
        <v>913268</v>
      </c>
      <c r="E11" s="96">
        <v>137103.32746022355</v>
      </c>
      <c r="F11" s="96">
        <v>68557.70347459841</v>
      </c>
      <c r="G11" s="311">
        <v>138389.81005243154</v>
      </c>
    </row>
    <row r="12" spans="1:7" ht="12.75">
      <c r="A12" s="100" t="s">
        <v>261</v>
      </c>
      <c r="B12" s="72" t="s">
        <v>118</v>
      </c>
      <c r="C12" s="312">
        <v>1252264.7064871385</v>
      </c>
      <c r="D12" s="135">
        <v>901716.6983048157</v>
      </c>
      <c r="E12" s="96">
        <v>141239.71762761346</v>
      </c>
      <c r="F12" s="96">
        <v>69604.9749672744</v>
      </c>
      <c r="G12" s="311">
        <v>139703.31558743483</v>
      </c>
    </row>
    <row r="13" spans="1:7" ht="12.75">
      <c r="A13" s="100" t="s">
        <v>260</v>
      </c>
      <c r="B13" s="72" t="s">
        <v>118</v>
      </c>
      <c r="C13" s="312">
        <v>1271661.6392108293</v>
      </c>
      <c r="D13" s="135">
        <v>912513.63495352</v>
      </c>
      <c r="E13" s="96">
        <v>146420.77017953797</v>
      </c>
      <c r="F13" s="96">
        <v>66075.97493904227</v>
      </c>
      <c r="G13" s="311">
        <v>146651.25913872928</v>
      </c>
    </row>
    <row r="14" spans="1:7" ht="12.75">
      <c r="A14" s="100" t="s">
        <v>259</v>
      </c>
      <c r="B14" s="72" t="s">
        <v>118</v>
      </c>
      <c r="C14" s="312">
        <v>1267848.6151665426</v>
      </c>
      <c r="D14" s="135">
        <v>909506.4640575632</v>
      </c>
      <c r="E14" s="96">
        <v>148013.94022203423</v>
      </c>
      <c r="F14" s="96">
        <v>61261.69725102247</v>
      </c>
      <c r="G14" s="311">
        <v>149066.51363592249</v>
      </c>
    </row>
    <row r="15" spans="1:7" ht="12.75">
      <c r="A15" s="100" t="s">
        <v>181</v>
      </c>
      <c r="B15" s="72" t="s">
        <v>118</v>
      </c>
      <c r="C15" s="312">
        <v>1289803.7161346683</v>
      </c>
      <c r="D15" s="135">
        <v>919897.8718378502</v>
      </c>
      <c r="E15" s="96">
        <v>150311.26410540077</v>
      </c>
      <c r="F15" s="96">
        <v>67160.99525604733</v>
      </c>
      <c r="G15" s="311">
        <v>152433.58493537005</v>
      </c>
    </row>
    <row r="16" spans="1:7" ht="12.75">
      <c r="A16" s="100" t="s">
        <v>180</v>
      </c>
      <c r="B16" s="72" t="s">
        <v>118</v>
      </c>
      <c r="C16" s="312">
        <v>1298096</v>
      </c>
      <c r="D16" s="135">
        <v>921626</v>
      </c>
      <c r="E16" s="96">
        <v>152482.04933842912</v>
      </c>
      <c r="F16" s="96">
        <v>68843.52782528708</v>
      </c>
      <c r="G16" s="311">
        <v>155143.98534452316</v>
      </c>
    </row>
    <row r="17" spans="1:7" ht="12.75">
      <c r="A17" s="100" t="s">
        <v>179</v>
      </c>
      <c r="B17" s="72" t="s">
        <v>118</v>
      </c>
      <c r="C17" s="317">
        <v>1303915</v>
      </c>
      <c r="D17" s="316">
        <v>921609</v>
      </c>
      <c r="E17" s="315">
        <v>154364</v>
      </c>
      <c r="F17" s="315">
        <v>70474</v>
      </c>
      <c r="G17" s="314">
        <v>157468</v>
      </c>
    </row>
    <row r="18" spans="1:7" ht="12.75">
      <c r="A18" s="100" t="s">
        <v>178</v>
      </c>
      <c r="B18" s="72" t="s">
        <v>118</v>
      </c>
      <c r="C18" s="317">
        <v>1327930</v>
      </c>
      <c r="D18" s="316">
        <v>932931</v>
      </c>
      <c r="E18" s="315">
        <v>161225</v>
      </c>
      <c r="F18" s="315">
        <v>71763</v>
      </c>
      <c r="G18" s="314">
        <v>162011</v>
      </c>
    </row>
    <row r="19" spans="1:7" ht="12.75">
      <c r="A19" s="100" t="s">
        <v>177</v>
      </c>
      <c r="B19" s="72" t="s">
        <v>118</v>
      </c>
      <c r="C19" s="312">
        <v>1334125.3733972602</v>
      </c>
      <c r="D19" s="135">
        <v>931438.6092242317</v>
      </c>
      <c r="E19" s="96">
        <v>165205.48515687333</v>
      </c>
      <c r="F19" s="96">
        <v>73919.72200344932</v>
      </c>
      <c r="G19" s="311">
        <v>163561.55701270595</v>
      </c>
    </row>
    <row r="20" spans="1:7" ht="12.75">
      <c r="A20" s="63" t="s">
        <v>176</v>
      </c>
      <c r="B20" s="6" t="s">
        <v>118</v>
      </c>
      <c r="C20" s="312">
        <v>1332442.3615342465</v>
      </c>
      <c r="D20" s="135">
        <v>927688.6655148463</v>
      </c>
      <c r="E20" s="96">
        <v>164569.80487869802</v>
      </c>
      <c r="F20" s="96">
        <v>74440.83430259551</v>
      </c>
      <c r="G20" s="311">
        <v>165743.0568381067</v>
      </c>
    </row>
    <row r="21" spans="1:7" ht="12.75">
      <c r="A21" s="63"/>
      <c r="B21" s="6"/>
      <c r="C21" s="312"/>
      <c r="D21" s="135"/>
      <c r="E21" s="96"/>
      <c r="F21" s="96"/>
      <c r="G21" s="311"/>
    </row>
    <row r="22" spans="1:7" ht="12.75">
      <c r="A22" s="100" t="s">
        <v>132</v>
      </c>
      <c r="B22" s="72" t="s">
        <v>121</v>
      </c>
      <c r="C22" s="312">
        <v>1337991</v>
      </c>
      <c r="D22" s="135">
        <v>927174</v>
      </c>
      <c r="E22" s="96">
        <v>167073</v>
      </c>
      <c r="F22" s="96">
        <v>75200</v>
      </c>
      <c r="G22" s="311">
        <v>168544</v>
      </c>
    </row>
    <row r="23" spans="1:7" ht="12.75">
      <c r="A23" s="137"/>
      <c r="B23" s="72" t="s">
        <v>118</v>
      </c>
      <c r="C23" s="312">
        <v>1336005</v>
      </c>
      <c r="D23" s="135">
        <v>926192</v>
      </c>
      <c r="E23" s="96">
        <v>166429</v>
      </c>
      <c r="F23" s="96">
        <v>74734</v>
      </c>
      <c r="G23" s="311">
        <v>168650</v>
      </c>
    </row>
    <row r="24" spans="1:7" ht="12.75">
      <c r="A24" s="100" t="s">
        <v>131</v>
      </c>
      <c r="B24" s="72" t="s">
        <v>118</v>
      </c>
      <c r="C24" s="312">
        <v>1337629</v>
      </c>
      <c r="D24" s="135">
        <v>926713</v>
      </c>
      <c r="E24" s="96">
        <v>168131</v>
      </c>
      <c r="F24" s="96">
        <v>73940</v>
      </c>
      <c r="G24" s="311">
        <v>168845</v>
      </c>
    </row>
    <row r="25" spans="1:7" ht="12.75">
      <c r="A25" s="100" t="s">
        <v>130</v>
      </c>
      <c r="B25" s="72" t="s">
        <v>118</v>
      </c>
      <c r="C25" s="312">
        <v>1353051</v>
      </c>
      <c r="D25" s="135">
        <v>934070</v>
      </c>
      <c r="E25" s="96">
        <v>171784</v>
      </c>
      <c r="F25" s="96">
        <v>74895</v>
      </c>
      <c r="G25" s="311">
        <v>172302</v>
      </c>
    </row>
    <row r="26" spans="1:7" ht="12.75">
      <c r="A26" s="100" t="s">
        <v>129</v>
      </c>
      <c r="B26" s="72" t="s">
        <v>118</v>
      </c>
      <c r="C26" s="312">
        <v>1358755</v>
      </c>
      <c r="D26" s="135">
        <v>931880</v>
      </c>
      <c r="E26" s="96">
        <v>174683</v>
      </c>
      <c r="F26" s="96">
        <v>76148</v>
      </c>
      <c r="G26" s="311">
        <v>176044</v>
      </c>
    </row>
    <row r="27" spans="1:7" ht="12.75">
      <c r="A27" s="100" t="s">
        <v>128</v>
      </c>
      <c r="B27" s="72" t="s">
        <v>118</v>
      </c>
      <c r="C27" s="312">
        <v>1387569</v>
      </c>
      <c r="D27" s="135">
        <v>949262</v>
      </c>
      <c r="E27" s="96">
        <v>180107</v>
      </c>
      <c r="F27" s="96">
        <v>78167</v>
      </c>
      <c r="G27" s="311">
        <v>180033</v>
      </c>
    </row>
    <row r="28" spans="1:7" ht="12.75">
      <c r="A28" s="100" t="s">
        <v>127</v>
      </c>
      <c r="B28" s="72" t="s">
        <v>118</v>
      </c>
      <c r="C28" s="312">
        <v>1412500</v>
      </c>
      <c r="D28" s="313">
        <v>959340</v>
      </c>
      <c r="E28" s="96">
        <v>188612</v>
      </c>
      <c r="F28" s="96">
        <v>79561</v>
      </c>
      <c r="G28" s="311">
        <v>184987</v>
      </c>
    </row>
    <row r="29" spans="1:7" ht="12.75">
      <c r="A29" s="100" t="s">
        <v>126</v>
      </c>
      <c r="B29" s="72" t="s">
        <v>118</v>
      </c>
      <c r="C29" s="312">
        <v>1430516</v>
      </c>
      <c r="D29" s="135">
        <v>967400</v>
      </c>
      <c r="E29" s="96">
        <v>194008</v>
      </c>
      <c r="F29" s="96">
        <v>80887</v>
      </c>
      <c r="G29" s="311">
        <v>188221</v>
      </c>
    </row>
    <row r="30" spans="1:7" ht="12.75">
      <c r="A30" s="100" t="s">
        <v>125</v>
      </c>
      <c r="B30" s="72" t="s">
        <v>118</v>
      </c>
      <c r="C30" s="312">
        <v>1433461</v>
      </c>
      <c r="D30" s="135">
        <v>963577</v>
      </c>
      <c r="E30" s="96">
        <v>196723</v>
      </c>
      <c r="F30" s="96">
        <v>83286</v>
      </c>
      <c r="G30" s="311">
        <v>189875</v>
      </c>
    </row>
    <row r="31" spans="1:7" ht="12.75">
      <c r="A31" s="100" t="s">
        <v>124</v>
      </c>
      <c r="B31" s="72" t="s">
        <v>118</v>
      </c>
      <c r="C31" s="312">
        <v>1432620</v>
      </c>
      <c r="D31" s="135">
        <v>962908</v>
      </c>
      <c r="E31" s="96">
        <v>198413</v>
      </c>
      <c r="F31" s="96">
        <v>81968</v>
      </c>
      <c r="G31" s="311">
        <v>189331</v>
      </c>
    </row>
    <row r="32" spans="1:7" ht="12.75">
      <c r="A32" s="100" t="s">
        <v>123</v>
      </c>
      <c r="B32" s="72" t="s">
        <v>118</v>
      </c>
      <c r="C32" s="312">
        <v>1442556</v>
      </c>
      <c r="D32" s="135">
        <v>972202</v>
      </c>
      <c r="E32" s="96">
        <v>199047</v>
      </c>
      <c r="F32" s="96">
        <v>82101</v>
      </c>
      <c r="G32" s="311">
        <v>189206</v>
      </c>
    </row>
    <row r="33" spans="1:7" ht="12.75">
      <c r="A33" s="100"/>
      <c r="B33" s="72"/>
      <c r="C33" s="312"/>
      <c r="D33" s="135"/>
      <c r="E33" s="96"/>
      <c r="F33" s="96"/>
      <c r="G33" s="311"/>
    </row>
    <row r="34" spans="1:7" ht="12.75">
      <c r="A34" s="98" t="s">
        <v>122</v>
      </c>
      <c r="B34" s="72" t="s">
        <v>118</v>
      </c>
      <c r="C34" s="312">
        <v>1468091</v>
      </c>
      <c r="D34" s="135">
        <v>987406</v>
      </c>
      <c r="E34" s="96">
        <v>202724</v>
      </c>
      <c r="F34" s="96">
        <v>83524</v>
      </c>
      <c r="G34" s="311">
        <v>194437</v>
      </c>
    </row>
    <row r="35" spans="1:7" ht="12.75">
      <c r="A35" s="98" t="s">
        <v>119</v>
      </c>
      <c r="B35" s="72" t="s">
        <v>118</v>
      </c>
      <c r="C35" s="312">
        <v>1486771</v>
      </c>
      <c r="D35" s="135">
        <v>997781</v>
      </c>
      <c r="E35" s="96">
        <v>205375</v>
      </c>
      <c r="F35" s="96">
        <v>85010</v>
      </c>
      <c r="G35" s="311">
        <v>198605</v>
      </c>
    </row>
    <row r="36" spans="1:7" ht="12.75">
      <c r="A36" s="306"/>
      <c r="B36" s="310"/>
      <c r="C36" s="309"/>
      <c r="D36" s="308"/>
      <c r="E36" s="307"/>
      <c r="F36" s="307"/>
      <c r="G36" s="306"/>
    </row>
    <row r="38" spans="1:7" ht="12.75">
      <c r="A38" s="305" t="s">
        <v>313</v>
      </c>
      <c r="B38" s="305"/>
      <c r="C38" s="304"/>
      <c r="D38" s="303"/>
      <c r="E38" s="303"/>
      <c r="F38" s="303"/>
      <c r="G38" s="303"/>
    </row>
    <row r="39" spans="1:7" ht="12.75">
      <c r="A39" s="59" t="s">
        <v>312</v>
      </c>
      <c r="B39" s="305"/>
      <c r="C39" s="304"/>
      <c r="D39" s="303"/>
      <c r="E39" s="303"/>
      <c r="F39" s="303"/>
      <c r="G39" s="303"/>
    </row>
    <row r="40" spans="1:2" ht="12.75">
      <c r="A40" s="82" t="s">
        <v>311</v>
      </c>
      <c r="B40" s="2"/>
    </row>
    <row r="41" ht="12.75">
      <c r="A41" s="187" t="s">
        <v>310</v>
      </c>
    </row>
    <row r="42" ht="12.75">
      <c r="A42" s="187" t="s">
        <v>309</v>
      </c>
    </row>
    <row r="43" ht="12.75">
      <c r="A43" s="302" t="s">
        <v>308</v>
      </c>
    </row>
    <row r="44" ht="12.75">
      <c r="A44" s="187" t="s">
        <v>307</v>
      </c>
    </row>
    <row r="45" ht="12.75">
      <c r="A45" s="82" t="s">
        <v>306</v>
      </c>
    </row>
    <row r="46" ht="12.75">
      <c r="A46" s="17" t="s">
        <v>305</v>
      </c>
    </row>
    <row r="47" ht="12.75">
      <c r="A47" s="17"/>
    </row>
    <row r="48" ht="12.75">
      <c r="A48" s="17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3" width="11.8515625" style="0" customWidth="1"/>
    <col min="4" max="4" width="11.28125" style="0" customWidth="1"/>
    <col min="5" max="5" width="11.8515625" style="0" customWidth="1"/>
    <col min="6" max="6" width="11.421875" style="0" customWidth="1"/>
    <col min="7" max="7" width="10.8515625" style="0" customWidth="1"/>
  </cols>
  <sheetData>
    <row r="1" spans="1:7" s="339" customFormat="1" ht="15.75" customHeight="1">
      <c r="A1" s="85" t="s">
        <v>347</v>
      </c>
      <c r="B1" s="85"/>
      <c r="C1" s="85"/>
      <c r="D1" s="85"/>
      <c r="E1" s="85"/>
      <c r="F1" s="85"/>
      <c r="G1" s="85"/>
    </row>
    <row r="2" spans="1:7" s="339" customFormat="1" ht="15.75">
      <c r="A2" s="85" t="s">
        <v>346</v>
      </c>
      <c r="B2" s="85"/>
      <c r="C2" s="85"/>
      <c r="D2" s="85"/>
      <c r="E2" s="85"/>
      <c r="F2" s="85"/>
      <c r="G2" s="85"/>
    </row>
    <row r="3" ht="13.5" thickBot="1">
      <c r="A3" t="s">
        <v>47</v>
      </c>
    </row>
    <row r="4" spans="1:7" s="28" customFormat="1" ht="24" customHeight="1" thickTop="1">
      <c r="A4" s="145"/>
      <c r="B4" s="24" t="s">
        <v>191</v>
      </c>
      <c r="C4" s="24"/>
      <c r="D4" s="143"/>
      <c r="E4" s="24" t="s">
        <v>345</v>
      </c>
      <c r="F4" s="24"/>
      <c r="G4" s="24"/>
    </row>
    <row r="5" spans="1:7" s="318" customFormat="1" ht="34.5" customHeight="1">
      <c r="A5" s="105" t="s">
        <v>344</v>
      </c>
      <c r="B5" s="338" t="s">
        <v>343</v>
      </c>
      <c r="C5" s="338" t="s">
        <v>341</v>
      </c>
      <c r="D5" s="105" t="s">
        <v>340</v>
      </c>
      <c r="E5" s="338" t="s">
        <v>342</v>
      </c>
      <c r="F5" s="338" t="s">
        <v>341</v>
      </c>
      <c r="G5" s="42" t="s">
        <v>340</v>
      </c>
    </row>
    <row r="6" spans="1:6" ht="12.75">
      <c r="A6" s="6"/>
      <c r="B6" s="6"/>
      <c r="C6" s="6"/>
      <c r="D6" s="6"/>
      <c r="E6" s="6"/>
      <c r="F6" s="6"/>
    </row>
    <row r="7" spans="1:7" ht="12.75">
      <c r="A7" s="176" t="s">
        <v>290</v>
      </c>
      <c r="B7" s="336">
        <v>1108229</v>
      </c>
      <c r="C7" s="336">
        <v>1211537</v>
      </c>
      <c r="D7" s="337">
        <v>9.321900076608715</v>
      </c>
      <c r="E7" s="336">
        <v>1248360</v>
      </c>
      <c r="F7" s="336">
        <v>1337991</v>
      </c>
      <c r="G7" s="335">
        <v>7.179900028837835</v>
      </c>
    </row>
    <row r="8" spans="1:7" ht="12.75">
      <c r="A8" s="6"/>
      <c r="B8" s="45"/>
      <c r="C8" s="45"/>
      <c r="D8" s="330"/>
      <c r="E8" s="45"/>
      <c r="F8" s="45"/>
      <c r="G8" s="329"/>
    </row>
    <row r="9" spans="1:7" ht="12.75">
      <c r="A9" s="334" t="s">
        <v>339</v>
      </c>
      <c r="B9" s="45"/>
      <c r="C9" s="45" t="s">
        <v>47</v>
      </c>
      <c r="D9" s="330"/>
      <c r="E9" s="45"/>
      <c r="F9" s="45" t="s">
        <v>47</v>
      </c>
      <c r="G9" s="329"/>
    </row>
    <row r="10" spans="1:7" ht="12.75">
      <c r="A10" s="331" t="s">
        <v>230</v>
      </c>
      <c r="B10" s="45">
        <v>120317</v>
      </c>
      <c r="C10" s="45">
        <v>148677</v>
      </c>
      <c r="D10" s="330">
        <v>23.571066432839917</v>
      </c>
      <c r="E10" s="45">
        <v>135080</v>
      </c>
      <c r="F10" s="45">
        <v>167073</v>
      </c>
      <c r="G10" s="329">
        <v>23.68448326917382</v>
      </c>
    </row>
    <row r="11" spans="1:7" ht="12.75">
      <c r="A11" s="331" t="s">
        <v>338</v>
      </c>
      <c r="B11" s="45">
        <v>100504</v>
      </c>
      <c r="C11" s="45">
        <v>128241</v>
      </c>
      <c r="D11" s="330">
        <v>27.597906550983048</v>
      </c>
      <c r="E11" s="45">
        <v>137298</v>
      </c>
      <c r="F11" s="45">
        <v>168544</v>
      </c>
      <c r="G11" s="329">
        <v>22.75779690891346</v>
      </c>
    </row>
    <row r="12" spans="1:7" ht="12.75">
      <c r="A12" s="331" t="s">
        <v>337</v>
      </c>
      <c r="B12" s="45">
        <v>836231</v>
      </c>
      <c r="C12" s="45">
        <v>876156</v>
      </c>
      <c r="D12" s="330">
        <v>4.774398461669084</v>
      </c>
      <c r="E12" s="45">
        <v>908019</v>
      </c>
      <c r="F12" s="45">
        <v>927173</v>
      </c>
      <c r="G12" s="329">
        <v>2.109427225641754</v>
      </c>
    </row>
    <row r="13" spans="1:7" ht="12.75">
      <c r="A13" s="331" t="s">
        <v>224</v>
      </c>
      <c r="B13" s="45">
        <v>51177</v>
      </c>
      <c r="C13" s="45">
        <v>58463</v>
      </c>
      <c r="D13" s="330">
        <v>14.236864216347186</v>
      </c>
      <c r="E13" s="45">
        <v>67963</v>
      </c>
      <c r="F13" s="45">
        <v>75200</v>
      </c>
      <c r="G13" s="329">
        <v>10.648441063519856</v>
      </c>
    </row>
    <row r="14" spans="1:7" ht="12.75">
      <c r="A14" s="6"/>
      <c r="B14" s="45"/>
      <c r="C14" s="45"/>
      <c r="D14" s="330" t="s">
        <v>47</v>
      </c>
      <c r="E14" s="45"/>
      <c r="F14" s="45"/>
      <c r="G14" s="329" t="s">
        <v>47</v>
      </c>
    </row>
    <row r="15" spans="1:7" ht="12.75">
      <c r="A15" s="334" t="s">
        <v>232</v>
      </c>
      <c r="B15" s="45"/>
      <c r="C15" s="333" t="s">
        <v>47</v>
      </c>
      <c r="D15" s="330"/>
      <c r="E15" s="45"/>
      <c r="F15" s="45" t="s">
        <v>47</v>
      </c>
      <c r="G15" s="329"/>
    </row>
    <row r="16" spans="1:7" ht="12.75">
      <c r="A16" s="331" t="s">
        <v>230</v>
      </c>
      <c r="B16" s="45">
        <v>120317</v>
      </c>
      <c r="C16" s="45">
        <v>148677</v>
      </c>
      <c r="D16" s="330">
        <v>23.571066432839917</v>
      </c>
      <c r="E16" s="45">
        <v>135080</v>
      </c>
      <c r="F16" s="45">
        <v>167073</v>
      </c>
      <c r="G16" s="329">
        <v>23.68448326917382</v>
      </c>
    </row>
    <row r="17" spans="1:7" ht="12.75">
      <c r="A17" s="331" t="s">
        <v>336</v>
      </c>
      <c r="B17" s="45">
        <v>91361</v>
      </c>
      <c r="C17" s="45">
        <v>117644</v>
      </c>
      <c r="D17" s="330">
        <v>28.76829281640963</v>
      </c>
      <c r="E17" s="45">
        <v>126992</v>
      </c>
      <c r="F17" s="45">
        <v>156170</v>
      </c>
      <c r="G17" s="329">
        <v>22.976250472470706</v>
      </c>
    </row>
    <row r="18" spans="1:7" ht="12.75">
      <c r="A18" s="331" t="s">
        <v>229</v>
      </c>
      <c r="B18" s="172" t="s">
        <v>206</v>
      </c>
      <c r="C18" s="172" t="s">
        <v>206</v>
      </c>
      <c r="D18" s="128" t="s">
        <v>41</v>
      </c>
      <c r="E18" s="172" t="s">
        <v>206</v>
      </c>
      <c r="F18" s="172" t="s">
        <v>206</v>
      </c>
      <c r="G18" s="332" t="s">
        <v>41</v>
      </c>
    </row>
    <row r="19" spans="1:7" ht="12.75">
      <c r="A19" s="331" t="s">
        <v>227</v>
      </c>
      <c r="B19" s="45">
        <v>2426</v>
      </c>
      <c r="C19" s="45">
        <v>3193</v>
      </c>
      <c r="D19" s="330">
        <v>31.615828524319866</v>
      </c>
      <c r="E19" s="45">
        <v>2629</v>
      </c>
      <c r="F19" s="45">
        <v>4243</v>
      </c>
      <c r="G19" s="329">
        <v>61.39216432103461</v>
      </c>
    </row>
    <row r="20" spans="1:7" ht="12.75">
      <c r="A20" s="331" t="s">
        <v>226</v>
      </c>
      <c r="B20" s="45">
        <v>6717</v>
      </c>
      <c r="C20" s="45">
        <v>7404</v>
      </c>
      <c r="D20" s="330">
        <v>10.227780259044216</v>
      </c>
      <c r="E20" s="45">
        <v>7677</v>
      </c>
      <c r="F20" s="45">
        <v>8131</v>
      </c>
      <c r="G20" s="329">
        <v>5.913768399114237</v>
      </c>
    </row>
    <row r="21" spans="1:7" ht="12.75">
      <c r="A21" s="331" t="s">
        <v>335</v>
      </c>
      <c r="B21" s="45">
        <v>836231</v>
      </c>
      <c r="C21" s="45">
        <v>876156</v>
      </c>
      <c r="D21" s="330">
        <v>4.774398461669084</v>
      </c>
      <c r="E21" s="45">
        <v>908019</v>
      </c>
      <c r="F21" s="45">
        <v>927173</v>
      </c>
      <c r="G21" s="329">
        <v>2.109427225641754</v>
      </c>
    </row>
    <row r="22" spans="1:7" ht="12.75">
      <c r="A22" s="331" t="s">
        <v>224</v>
      </c>
      <c r="B22" s="45">
        <v>50947</v>
      </c>
      <c r="C22" s="45">
        <v>58303</v>
      </c>
      <c r="D22" s="330">
        <v>14.438534162953658</v>
      </c>
      <c r="E22" s="45">
        <v>67737</v>
      </c>
      <c r="F22" s="45">
        <v>75040</v>
      </c>
      <c r="G22" s="329">
        <v>10.781404549950544</v>
      </c>
    </row>
    <row r="23" spans="1:7" ht="12.75">
      <c r="A23" s="331" t="s">
        <v>334</v>
      </c>
      <c r="B23" s="45">
        <v>230</v>
      </c>
      <c r="C23" s="45">
        <v>160</v>
      </c>
      <c r="D23" s="330">
        <v>-30.434782608695656</v>
      </c>
      <c r="E23" s="45">
        <v>226</v>
      </c>
      <c r="F23" s="45">
        <v>160</v>
      </c>
      <c r="G23" s="329">
        <v>-29.20353982300885</v>
      </c>
    </row>
    <row r="24" spans="1:7" ht="12.75">
      <c r="A24" s="65"/>
      <c r="B24" s="65"/>
      <c r="C24" s="65"/>
      <c r="D24" s="65"/>
      <c r="E24" s="65"/>
      <c r="F24" s="65"/>
      <c r="G24" s="64"/>
    </row>
    <row r="25" spans="1:6" ht="12.75">
      <c r="A25" s="63"/>
      <c r="B25" s="63"/>
      <c r="C25" s="328" t="s">
        <v>47</v>
      </c>
      <c r="D25" s="63"/>
      <c r="E25" s="63"/>
      <c r="F25" s="63"/>
    </row>
    <row r="26" spans="1:6" ht="12.75">
      <c r="A26" s="17" t="s">
        <v>40</v>
      </c>
      <c r="B26" s="63"/>
      <c r="C26" s="328"/>
      <c r="D26" s="63"/>
      <c r="E26" s="63"/>
      <c r="F26" s="63"/>
    </row>
    <row r="27" spans="1:6" ht="12.75">
      <c r="A27" s="17" t="s">
        <v>117</v>
      </c>
      <c r="B27" s="63"/>
      <c r="C27" s="328"/>
      <c r="D27" s="63"/>
      <c r="E27" s="63"/>
      <c r="F27" s="63"/>
    </row>
    <row r="28" spans="1:6" ht="12.75">
      <c r="A28" s="17" t="s">
        <v>116</v>
      </c>
      <c r="B28" s="63"/>
      <c r="C28" s="328"/>
      <c r="D28" s="63"/>
      <c r="E28" s="63"/>
      <c r="F28" s="63"/>
    </row>
    <row r="29" spans="1:6" ht="12.75">
      <c r="A29" s="17" t="s">
        <v>333</v>
      </c>
      <c r="B29" s="63"/>
      <c r="C29" s="328"/>
      <c r="D29" s="63"/>
      <c r="E29" s="63"/>
      <c r="F29" s="63"/>
    </row>
    <row r="30" spans="1:6" ht="12.75">
      <c r="A30" s="17" t="s">
        <v>332</v>
      </c>
      <c r="B30" s="63"/>
      <c r="C30" s="328"/>
      <c r="D30" s="63"/>
      <c r="E30" s="63"/>
      <c r="F30" s="63"/>
    </row>
    <row r="31" spans="1:6" ht="12.75">
      <c r="A31" s="17" t="s">
        <v>161</v>
      </c>
      <c r="B31" s="63"/>
      <c r="C31" s="328"/>
      <c r="D31" s="63"/>
      <c r="E31" s="63"/>
      <c r="F31" s="63"/>
    </row>
    <row r="32" spans="1:6" ht="12.75">
      <c r="A32" s="17" t="s">
        <v>331</v>
      </c>
      <c r="B32" s="63"/>
      <c r="C32" s="328"/>
      <c r="D32" s="63"/>
      <c r="E32" s="63"/>
      <c r="F32" s="63"/>
    </row>
    <row r="33" s="17" customFormat="1" ht="12.75">
      <c r="A33" s="17" t="s">
        <v>330</v>
      </c>
    </row>
    <row r="34" s="17" customFormat="1" ht="12.75">
      <c r="A34" s="327" t="s">
        <v>329</v>
      </c>
    </row>
    <row r="35" s="17" customFormat="1" ht="12.75">
      <c r="A35" s="17" t="s">
        <v>328</v>
      </c>
    </row>
    <row r="36" s="17" customFormat="1" ht="12.75">
      <c r="A36" s="17" t="s">
        <v>327</v>
      </c>
    </row>
    <row r="37" s="17" customFormat="1" ht="12.75">
      <c r="A37" s="17" t="s">
        <v>326</v>
      </c>
    </row>
    <row r="38" s="17" customFormat="1" ht="12.75">
      <c r="A38" s="17" t="s">
        <v>325</v>
      </c>
    </row>
    <row r="39" s="17" customFormat="1" ht="12.75">
      <c r="A39" s="17" t="s">
        <v>324</v>
      </c>
    </row>
    <row r="40" s="17" customFormat="1" ht="12.75"/>
    <row r="41" s="17" customFormat="1" ht="12.75">
      <c r="A41" t="s">
        <v>47</v>
      </c>
    </row>
    <row r="42" s="17" customFormat="1" ht="12.75">
      <c r="A42" s="17" t="s">
        <v>47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6" width="12.7109375" style="0" customWidth="1"/>
  </cols>
  <sheetData>
    <row r="1" spans="1:6" s="325" customFormat="1" ht="15.75">
      <c r="A1" s="386" t="s">
        <v>366</v>
      </c>
      <c r="B1" s="386"/>
      <c r="C1" s="385"/>
      <c r="D1" s="385"/>
      <c r="E1" s="385"/>
      <c r="F1" s="385"/>
    </row>
    <row r="2" spans="1:6" s="325" customFormat="1" ht="15.75">
      <c r="A2" s="386" t="s">
        <v>365</v>
      </c>
      <c r="B2" s="386"/>
      <c r="C2" s="385"/>
      <c r="D2" s="385"/>
      <c r="E2" s="385"/>
      <c r="F2" s="385"/>
    </row>
    <row r="3" spans="1:6" s="325" customFormat="1" ht="12.75" customHeight="1" thickBot="1">
      <c r="A3" s="384"/>
      <c r="B3" s="384"/>
      <c r="C3" s="383"/>
      <c r="D3" s="382"/>
      <c r="E3" s="382"/>
      <c r="F3" s="382"/>
    </row>
    <row r="4" spans="1:6" s="373" customFormat="1" ht="34.5" customHeight="1" thickTop="1">
      <c r="A4" s="381"/>
      <c r="B4" s="380"/>
      <c r="C4" s="377" t="s">
        <v>364</v>
      </c>
      <c r="D4" s="379"/>
      <c r="E4" s="378" t="s">
        <v>363</v>
      </c>
      <c r="F4" s="377"/>
    </row>
    <row r="5" spans="1:6" s="373" customFormat="1" ht="34.5" customHeight="1">
      <c r="A5" s="376" t="s">
        <v>344</v>
      </c>
      <c r="B5" s="375" t="s">
        <v>191</v>
      </c>
      <c r="C5" s="375" t="s">
        <v>362</v>
      </c>
      <c r="D5" s="375" t="s">
        <v>361</v>
      </c>
      <c r="E5" s="375" t="s">
        <v>360</v>
      </c>
      <c r="F5" s="374" t="s">
        <v>359</v>
      </c>
    </row>
    <row r="6" spans="1:6" ht="12.75">
      <c r="A6" s="6"/>
      <c r="B6" s="6"/>
      <c r="C6" s="6"/>
      <c r="D6" s="6"/>
      <c r="E6" s="6"/>
      <c r="F6" s="63"/>
    </row>
    <row r="7" spans="1:6" ht="12.75">
      <c r="A7" s="372" t="s">
        <v>290</v>
      </c>
      <c r="B7" s="371">
        <v>1360301</v>
      </c>
      <c r="C7" s="370">
        <v>16634.529975</v>
      </c>
      <c r="D7" s="369">
        <v>6422.628203296696</v>
      </c>
      <c r="E7" s="368">
        <v>81.77574010473356</v>
      </c>
      <c r="F7" s="367">
        <v>211.79818556237862</v>
      </c>
    </row>
    <row r="8" spans="1:6" ht="12.75">
      <c r="A8" s="6"/>
      <c r="B8" s="366"/>
      <c r="C8" s="362"/>
      <c r="D8" s="365"/>
      <c r="E8" s="364"/>
      <c r="F8" s="360"/>
    </row>
    <row r="9" spans="1:6" ht="12.75">
      <c r="A9" s="334" t="s">
        <v>339</v>
      </c>
      <c r="B9" s="363"/>
      <c r="C9" s="362"/>
      <c r="D9" s="355"/>
      <c r="E9" s="361"/>
      <c r="F9" s="360"/>
    </row>
    <row r="10" spans="1:6" ht="12.75">
      <c r="A10" s="169" t="s">
        <v>337</v>
      </c>
      <c r="B10" s="359">
        <v>953207</v>
      </c>
      <c r="C10" s="346">
        <v>1555.917151</v>
      </c>
      <c r="D10" s="346">
        <v>600.7429961065457</v>
      </c>
      <c r="E10" s="358">
        <v>612.633519328048</v>
      </c>
      <c r="F10" s="357">
        <v>1586.7134634574127</v>
      </c>
    </row>
    <row r="11" spans="1:6" ht="12.75">
      <c r="A11" s="169" t="s">
        <v>230</v>
      </c>
      <c r="B11" s="359">
        <v>185079</v>
      </c>
      <c r="C11" s="346">
        <v>10433.550395</v>
      </c>
      <c r="D11" s="346">
        <v>4028.41650038533</v>
      </c>
      <c r="E11" s="358">
        <v>17.73883222806823</v>
      </c>
      <c r="F11" s="357">
        <v>45.943362604709975</v>
      </c>
    </row>
    <row r="12" spans="1:6" ht="12.75">
      <c r="A12" s="168" t="s">
        <v>338</v>
      </c>
      <c r="B12" s="359">
        <v>154924</v>
      </c>
      <c r="C12" s="346">
        <v>3039.384103</v>
      </c>
      <c r="D12" s="346">
        <v>1173.512812800677</v>
      </c>
      <c r="E12" s="358">
        <v>50.97216894932217</v>
      </c>
      <c r="F12" s="357">
        <v>132.01730591271703</v>
      </c>
    </row>
    <row r="13" spans="1:6" ht="12.75">
      <c r="A13" s="169" t="s">
        <v>224</v>
      </c>
      <c r="B13" s="359">
        <v>67091</v>
      </c>
      <c r="C13" s="346">
        <v>1605.678326</v>
      </c>
      <c r="D13" s="346">
        <v>619.9558940041421</v>
      </c>
      <c r="E13" s="358">
        <v>41.78358698229075</v>
      </c>
      <c r="F13" s="357">
        <v>108.21898888108925</v>
      </c>
    </row>
    <row r="14" spans="1:6" ht="12.75">
      <c r="A14" s="6"/>
      <c r="B14" s="359"/>
      <c r="C14" s="346"/>
      <c r="D14" s="346"/>
      <c r="E14" s="358"/>
      <c r="F14" s="357"/>
    </row>
    <row r="15" spans="1:6" ht="12.75">
      <c r="A15" s="334" t="s">
        <v>232</v>
      </c>
      <c r="B15" s="359"/>
      <c r="C15" s="346"/>
      <c r="D15" s="346"/>
      <c r="E15" s="358"/>
      <c r="F15" s="357"/>
    </row>
    <row r="16" spans="1:6" ht="12.75">
      <c r="A16" s="168" t="s">
        <v>358</v>
      </c>
      <c r="B16" s="359">
        <v>953207</v>
      </c>
      <c r="C16" s="346">
        <v>1547.884828</v>
      </c>
      <c r="D16" s="346">
        <v>597.6416987260172</v>
      </c>
      <c r="E16" s="358">
        <v>615.812612642263</v>
      </c>
      <c r="F16" s="357">
        <v>1594.9472769921097</v>
      </c>
    </row>
    <row r="17" spans="1:6" ht="12.75">
      <c r="A17" s="169" t="s">
        <v>230</v>
      </c>
      <c r="B17" s="359">
        <v>185079</v>
      </c>
      <c r="C17" s="346">
        <v>10433.550395</v>
      </c>
      <c r="D17" s="346">
        <v>4028.41650038533</v>
      </c>
      <c r="E17" s="358">
        <v>17.73883222806823</v>
      </c>
      <c r="F17" s="357">
        <v>45.943362604709975</v>
      </c>
    </row>
    <row r="18" spans="1:6" ht="12.75">
      <c r="A18" s="169" t="s">
        <v>336</v>
      </c>
      <c r="B18" s="359">
        <v>144444</v>
      </c>
      <c r="C18" s="346">
        <v>1999.446416</v>
      </c>
      <c r="D18" s="346">
        <v>771.9906099951043</v>
      </c>
      <c r="E18" s="358">
        <v>72.24199600655865</v>
      </c>
      <c r="F18" s="357">
        <v>187.1059027530348</v>
      </c>
    </row>
    <row r="19" spans="1:6" ht="12.75">
      <c r="A19" s="169" t="s">
        <v>227</v>
      </c>
      <c r="B19" s="359">
        <v>3135</v>
      </c>
      <c r="C19" s="346">
        <v>365.360876</v>
      </c>
      <c r="D19" s="346">
        <v>141.0666288801338</v>
      </c>
      <c r="E19" s="358">
        <v>8.580557486948877</v>
      </c>
      <c r="F19" s="357">
        <v>22.223540924507745</v>
      </c>
    </row>
    <row r="20" spans="1:6" ht="12.75">
      <c r="A20" s="169" t="s">
        <v>226</v>
      </c>
      <c r="B20" s="359">
        <v>7345</v>
      </c>
      <c r="C20" s="346">
        <v>674.576811</v>
      </c>
      <c r="D20" s="346">
        <v>260.45557392543907</v>
      </c>
      <c r="E20" s="358">
        <v>10.888307869806097</v>
      </c>
      <c r="F20" s="357">
        <v>28.20058672310335</v>
      </c>
    </row>
    <row r="21" spans="1:6" ht="12.75">
      <c r="A21" s="169" t="s">
        <v>224</v>
      </c>
      <c r="B21" s="359">
        <v>66921</v>
      </c>
      <c r="C21" s="346">
        <v>1430.590285</v>
      </c>
      <c r="D21" s="346">
        <v>552.3540205591686</v>
      </c>
      <c r="E21" s="358">
        <v>46.77859251644506</v>
      </c>
      <c r="F21" s="357">
        <v>121.1559932744825</v>
      </c>
    </row>
    <row r="22" spans="1:6" ht="12.75">
      <c r="A22" s="168" t="s">
        <v>334</v>
      </c>
      <c r="B22" s="359">
        <v>170</v>
      </c>
      <c r="C22" s="346">
        <v>175.088041</v>
      </c>
      <c r="D22" s="346">
        <v>67.60187344497349</v>
      </c>
      <c r="E22" s="358">
        <v>0.9709400997867125</v>
      </c>
      <c r="F22" s="357">
        <v>2.5147232071663876</v>
      </c>
    </row>
    <row r="23" spans="1:7" ht="12.75">
      <c r="A23" s="168" t="s">
        <v>357</v>
      </c>
      <c r="B23" s="356"/>
      <c r="C23" s="346"/>
      <c r="D23" s="355"/>
      <c r="E23" s="354"/>
      <c r="F23" s="353"/>
      <c r="G23" s="343"/>
    </row>
    <row r="24" spans="1:7" ht="12.75">
      <c r="A24" s="348" t="s">
        <v>356</v>
      </c>
      <c r="B24" s="352"/>
      <c r="C24" s="346"/>
      <c r="D24" s="351"/>
      <c r="E24" s="350"/>
      <c r="F24" s="349"/>
      <c r="G24" s="343"/>
    </row>
    <row r="25" spans="1:7" ht="12.75">
      <c r="A25" s="348" t="s">
        <v>355</v>
      </c>
      <c r="B25" s="347" t="s">
        <v>206</v>
      </c>
      <c r="C25" s="346">
        <v>8.032323</v>
      </c>
      <c r="D25" s="346">
        <v>3.101297380528404</v>
      </c>
      <c r="E25" s="345" t="s">
        <v>206</v>
      </c>
      <c r="F25" s="344" t="s">
        <v>206</v>
      </c>
      <c r="G25" s="343"/>
    </row>
    <row r="26" spans="1:6" ht="12.75">
      <c r="A26" s="65"/>
      <c r="B26" s="65"/>
      <c r="C26" s="65"/>
      <c r="D26" s="65"/>
      <c r="E26" s="65"/>
      <c r="F26" s="64"/>
    </row>
    <row r="27" ht="12.75">
      <c r="D27" t="s">
        <v>47</v>
      </c>
    </row>
    <row r="28" spans="1:2" ht="12.75">
      <c r="A28" s="17" t="s">
        <v>354</v>
      </c>
      <c r="B28" s="17"/>
    </row>
    <row r="29" spans="1:2" ht="12.75">
      <c r="A29" s="17" t="s">
        <v>353</v>
      </c>
      <c r="B29" s="17"/>
    </row>
    <row r="30" spans="1:2" ht="12.75">
      <c r="A30" s="17" t="s">
        <v>333</v>
      </c>
      <c r="B30" s="17"/>
    </row>
    <row r="31" spans="1:2" ht="12.75">
      <c r="A31" s="342" t="s">
        <v>352</v>
      </c>
      <c r="B31" s="17"/>
    </row>
    <row r="32" s="17" customFormat="1" ht="12.75">
      <c r="A32" s="17" t="s">
        <v>330</v>
      </c>
    </row>
    <row r="33" s="17" customFormat="1" ht="12.75">
      <c r="A33" s="90" t="s">
        <v>351</v>
      </c>
    </row>
    <row r="34" spans="1:2" s="148" customFormat="1" ht="12.75">
      <c r="A34" s="341" t="s">
        <v>350</v>
      </c>
      <c r="B34" s="57"/>
    </row>
    <row r="35" spans="1:2" ht="12.75">
      <c r="A35" s="341" t="s">
        <v>349</v>
      </c>
      <c r="B35" s="57"/>
    </row>
    <row r="36" spans="1:2" ht="12.75">
      <c r="A36" s="340" t="s">
        <v>348</v>
      </c>
      <c r="B36" s="5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4" width="12.00390625" style="0" customWidth="1"/>
    <col min="5" max="6" width="12.7109375" style="0" customWidth="1"/>
  </cols>
  <sheetData>
    <row r="1" spans="1:6" ht="15.75">
      <c r="A1" s="13" t="s">
        <v>407</v>
      </c>
      <c r="B1" s="13"/>
      <c r="C1" s="13"/>
      <c r="D1" s="13"/>
      <c r="E1" s="13"/>
      <c r="F1" s="13"/>
    </row>
    <row r="2" spans="1:6" ht="15.75">
      <c r="A2" s="13" t="s">
        <v>406</v>
      </c>
      <c r="B2" s="13"/>
      <c r="C2" s="13"/>
      <c r="D2" s="13"/>
      <c r="E2" s="13"/>
      <c r="F2" s="13"/>
    </row>
    <row r="3" s="325" customFormat="1" ht="12.75" customHeight="1" thickBot="1">
      <c r="A3" s="325" t="s">
        <v>47</v>
      </c>
    </row>
    <row r="4" spans="1:6" s="403" customFormat="1" ht="19.5" customHeight="1" thickTop="1">
      <c r="A4" s="405" t="s">
        <v>47</v>
      </c>
      <c r="B4" s="405"/>
      <c r="C4" s="405"/>
      <c r="D4" s="405"/>
      <c r="E4" s="24" t="s">
        <v>340</v>
      </c>
      <c r="F4" s="404"/>
    </row>
    <row r="5" spans="1:6" s="30" customFormat="1" ht="31.5" customHeight="1">
      <c r="A5" s="105" t="s">
        <v>405</v>
      </c>
      <c r="B5" s="402" t="s">
        <v>404</v>
      </c>
      <c r="C5" s="402" t="s">
        <v>403</v>
      </c>
      <c r="D5" s="402" t="s">
        <v>402</v>
      </c>
      <c r="E5" s="402" t="s">
        <v>401</v>
      </c>
      <c r="F5" s="401" t="s">
        <v>400</v>
      </c>
    </row>
    <row r="6" spans="1:5" s="396" customFormat="1" ht="10.5" customHeight="1">
      <c r="A6" s="400"/>
      <c r="B6" s="400"/>
      <c r="C6" s="400"/>
      <c r="D6" s="400"/>
      <c r="E6" s="400"/>
    </row>
    <row r="7" spans="1:6" s="396" customFormat="1" ht="12.75" customHeight="1">
      <c r="A7" s="176" t="s">
        <v>290</v>
      </c>
      <c r="B7" s="399">
        <v>1108229</v>
      </c>
      <c r="C7" s="399">
        <v>1211537</v>
      </c>
      <c r="D7" s="399">
        <v>1360301</v>
      </c>
      <c r="E7" s="398">
        <v>9.321900076608715</v>
      </c>
      <c r="F7" s="397">
        <v>12.278948146032684</v>
      </c>
    </row>
    <row r="8" spans="1:6" ht="10.5" customHeight="1">
      <c r="A8" s="6"/>
      <c r="B8" s="45"/>
      <c r="C8" s="45"/>
      <c r="D8" s="45"/>
      <c r="E8" s="69"/>
      <c r="F8" s="395"/>
    </row>
    <row r="9" spans="1:6" ht="12.75" customHeight="1">
      <c r="A9" s="6" t="s">
        <v>6</v>
      </c>
      <c r="B9" s="45">
        <v>120317</v>
      </c>
      <c r="C9" s="45">
        <v>148677</v>
      </c>
      <c r="D9" s="45">
        <v>185079</v>
      </c>
      <c r="E9" s="69">
        <v>23.571066432839917</v>
      </c>
      <c r="F9" s="393">
        <v>24.483948425109464</v>
      </c>
    </row>
    <row r="10" spans="1:6" ht="12.75" customHeight="1">
      <c r="A10" s="169" t="s">
        <v>399</v>
      </c>
      <c r="B10" s="45">
        <v>20781</v>
      </c>
      <c r="C10" s="45">
        <v>31335</v>
      </c>
      <c r="D10" s="45">
        <v>45326</v>
      </c>
      <c r="E10" s="69">
        <v>50.78677638227227</v>
      </c>
      <c r="F10" s="393">
        <v>44.64975267273017</v>
      </c>
    </row>
    <row r="11" spans="1:6" ht="12.75" customHeight="1">
      <c r="A11" s="169" t="s">
        <v>398</v>
      </c>
      <c r="B11" s="45">
        <v>44639</v>
      </c>
      <c r="C11" s="45">
        <v>47386</v>
      </c>
      <c r="D11" s="45">
        <v>50927</v>
      </c>
      <c r="E11" s="69">
        <v>6.153811689329959</v>
      </c>
      <c r="F11" s="393">
        <v>7.4726712531127335</v>
      </c>
    </row>
    <row r="12" spans="1:6" ht="12.75" customHeight="1">
      <c r="A12" s="169" t="s">
        <v>397</v>
      </c>
      <c r="B12" s="45">
        <v>1541</v>
      </c>
      <c r="C12" s="45">
        <v>1720</v>
      </c>
      <c r="D12" s="45">
        <v>2041</v>
      </c>
      <c r="E12" s="69">
        <v>11.615833874107723</v>
      </c>
      <c r="F12" s="393">
        <v>18.66279069767442</v>
      </c>
    </row>
    <row r="13" spans="1:6" ht="12.75" customHeight="1">
      <c r="A13" s="169" t="s">
        <v>396</v>
      </c>
      <c r="B13" s="45">
        <v>5545</v>
      </c>
      <c r="C13" s="45">
        <v>6108</v>
      </c>
      <c r="D13" s="45">
        <v>6513</v>
      </c>
      <c r="E13" s="69">
        <v>10.153291253381425</v>
      </c>
      <c r="F13" s="393">
        <v>6.630648330058938</v>
      </c>
    </row>
    <row r="14" spans="1:6" ht="12.75" customHeight="1">
      <c r="A14" s="169" t="s">
        <v>395</v>
      </c>
      <c r="B14" s="45">
        <v>4291</v>
      </c>
      <c r="C14" s="45">
        <v>6038</v>
      </c>
      <c r="D14" s="45">
        <v>6322</v>
      </c>
      <c r="E14" s="69">
        <v>40.71312048473549</v>
      </c>
      <c r="F14" s="393">
        <v>4.703544219940378</v>
      </c>
    </row>
    <row r="15" spans="1:6" ht="12.75" customHeight="1">
      <c r="A15" s="169" t="s">
        <v>394</v>
      </c>
      <c r="B15" s="45">
        <v>9140</v>
      </c>
      <c r="C15" s="45">
        <v>13131</v>
      </c>
      <c r="D15" s="45">
        <v>17627</v>
      </c>
      <c r="E15" s="69">
        <v>43.66520787746171</v>
      </c>
      <c r="F15" s="393">
        <v>34.239585713197776</v>
      </c>
    </row>
    <row r="16" spans="1:6" ht="12.75" customHeight="1">
      <c r="A16" s="169" t="s">
        <v>393</v>
      </c>
      <c r="B16" s="45">
        <v>22284</v>
      </c>
      <c r="C16" s="45">
        <v>28543</v>
      </c>
      <c r="D16" s="45">
        <v>37875</v>
      </c>
      <c r="E16" s="69">
        <v>28.087416980793396</v>
      </c>
      <c r="F16" s="393">
        <v>32.69453105840311</v>
      </c>
    </row>
    <row r="17" spans="1:6" ht="12.75" customHeight="1">
      <c r="A17" s="169" t="s">
        <v>392</v>
      </c>
      <c r="B17" s="45">
        <v>7658</v>
      </c>
      <c r="C17" s="45">
        <v>8589</v>
      </c>
      <c r="D17" s="45">
        <v>9997</v>
      </c>
      <c r="E17" s="69">
        <v>12.157221206581353</v>
      </c>
      <c r="F17" s="393">
        <v>16.3930608918384</v>
      </c>
    </row>
    <row r="18" spans="1:6" ht="12.75" customHeight="1">
      <c r="A18" s="169" t="s">
        <v>391</v>
      </c>
      <c r="B18" s="45">
        <v>4438</v>
      </c>
      <c r="C18" s="45">
        <v>5827</v>
      </c>
      <c r="D18" s="45">
        <v>8451</v>
      </c>
      <c r="E18" s="69">
        <v>31.297881928796755</v>
      </c>
      <c r="F18" s="393">
        <v>45.031748755792</v>
      </c>
    </row>
    <row r="19" spans="1:6" ht="9.75" customHeight="1">
      <c r="A19" s="6"/>
      <c r="B19" s="45"/>
      <c r="C19" s="45" t="s">
        <v>47</v>
      </c>
      <c r="D19" s="45"/>
      <c r="E19" s="69" t="s">
        <v>47</v>
      </c>
      <c r="F19" s="393" t="s">
        <v>47</v>
      </c>
    </row>
    <row r="20" spans="1:6" ht="12.75" customHeight="1">
      <c r="A20" s="6" t="s">
        <v>390</v>
      </c>
      <c r="B20" s="45">
        <v>100504</v>
      </c>
      <c r="C20" s="45">
        <v>128241</v>
      </c>
      <c r="D20" s="45">
        <v>154924</v>
      </c>
      <c r="E20" s="69">
        <v>27.597906550983048</v>
      </c>
      <c r="F20" s="393">
        <v>20.806918224280846</v>
      </c>
    </row>
    <row r="21" spans="1:6" ht="12.75" customHeight="1">
      <c r="A21" s="169" t="s">
        <v>389</v>
      </c>
      <c r="B21" s="45">
        <v>1895</v>
      </c>
      <c r="C21" s="45">
        <v>1855</v>
      </c>
      <c r="D21" s="45">
        <v>2291</v>
      </c>
      <c r="E21" s="69">
        <v>-2.1108179419525066</v>
      </c>
      <c r="F21" s="393">
        <v>23.504043126684635</v>
      </c>
    </row>
    <row r="22" spans="1:6" ht="12.75" customHeight="1">
      <c r="A22" s="169" t="s">
        <v>388</v>
      </c>
      <c r="B22" s="45">
        <v>29207</v>
      </c>
      <c r="C22" s="45">
        <v>36476</v>
      </c>
      <c r="D22" s="45">
        <v>41887</v>
      </c>
      <c r="E22" s="69">
        <v>24.887869346389564</v>
      </c>
      <c r="F22" s="393">
        <v>14.834411667946046</v>
      </c>
    </row>
    <row r="23" spans="1:6" ht="12.75" customHeight="1">
      <c r="A23" s="169" t="s">
        <v>387</v>
      </c>
      <c r="B23" s="45">
        <v>45685</v>
      </c>
      <c r="C23" s="45">
        <v>61346</v>
      </c>
      <c r="D23" s="45">
        <v>78110</v>
      </c>
      <c r="E23" s="69">
        <v>34.280398380212326</v>
      </c>
      <c r="F23" s="393">
        <v>27.326965083298017</v>
      </c>
    </row>
    <row r="24" spans="1:6" ht="12.75" customHeight="1">
      <c r="A24" s="169" t="s">
        <v>386</v>
      </c>
      <c r="B24" s="45">
        <v>14574</v>
      </c>
      <c r="C24" s="45">
        <v>17967</v>
      </c>
      <c r="D24" s="45">
        <v>22156</v>
      </c>
      <c r="E24" s="69">
        <v>23.281185673116507</v>
      </c>
      <c r="F24" s="393">
        <v>23.31496632715535</v>
      </c>
    </row>
    <row r="25" spans="1:6" ht="12.75" customHeight="1">
      <c r="A25" s="169" t="s">
        <v>227</v>
      </c>
      <c r="B25" s="45">
        <v>2426</v>
      </c>
      <c r="C25" s="45">
        <v>3193</v>
      </c>
      <c r="D25" s="45">
        <v>3135</v>
      </c>
      <c r="E25" s="69">
        <v>31.615828524319866</v>
      </c>
      <c r="F25" s="393">
        <v>-1.816473535859693</v>
      </c>
    </row>
    <row r="26" spans="1:6" ht="12.75" customHeight="1">
      <c r="A26" s="169" t="s">
        <v>226</v>
      </c>
      <c r="B26" s="45">
        <v>6587</v>
      </c>
      <c r="C26" s="45">
        <v>7257</v>
      </c>
      <c r="D26" s="45">
        <v>7255</v>
      </c>
      <c r="E26" s="69">
        <v>10.171550022772127</v>
      </c>
      <c r="F26" s="393">
        <v>-0.027559597629874606</v>
      </c>
    </row>
    <row r="27" spans="1:6" ht="12.75" customHeight="1">
      <c r="A27" s="169" t="s">
        <v>385</v>
      </c>
      <c r="B27" s="45">
        <v>130</v>
      </c>
      <c r="C27" s="45">
        <v>147</v>
      </c>
      <c r="D27" s="45">
        <v>90</v>
      </c>
      <c r="E27" s="69">
        <v>13.076923076923078</v>
      </c>
      <c r="F27" s="393">
        <v>-38.775510204081634</v>
      </c>
    </row>
    <row r="28" spans="1:6" ht="9.75" customHeight="1">
      <c r="A28" s="6"/>
      <c r="B28" s="45"/>
      <c r="C28" s="45" t="s">
        <v>47</v>
      </c>
      <c r="D28" s="45"/>
      <c r="E28" s="69" t="s">
        <v>47</v>
      </c>
      <c r="F28" s="393" t="s">
        <v>47</v>
      </c>
    </row>
    <row r="29" spans="1:6" ht="12.75" customHeight="1">
      <c r="A29" s="6" t="s">
        <v>384</v>
      </c>
      <c r="B29" s="45">
        <v>836231</v>
      </c>
      <c r="C29" s="45">
        <v>876156</v>
      </c>
      <c r="D29" s="45">
        <v>953207</v>
      </c>
      <c r="E29" s="69">
        <v>4.774398461669084</v>
      </c>
      <c r="F29" s="393">
        <v>8.794210163486868</v>
      </c>
    </row>
    <row r="30" spans="1:6" ht="12.75" customHeight="1">
      <c r="A30" s="169" t="s">
        <v>337</v>
      </c>
      <c r="B30" s="45">
        <v>377059</v>
      </c>
      <c r="C30" s="45">
        <v>372279</v>
      </c>
      <c r="D30" s="45">
        <v>390738</v>
      </c>
      <c r="E30" s="69">
        <v>-1.2677061149581363</v>
      </c>
      <c r="F30" s="393">
        <v>4.958377990700523</v>
      </c>
    </row>
    <row r="31" spans="1:6" ht="12.75" customHeight="1">
      <c r="A31" s="169" t="s">
        <v>383</v>
      </c>
      <c r="B31" s="45">
        <v>117694</v>
      </c>
      <c r="C31" s="45">
        <v>117994</v>
      </c>
      <c r="D31" s="45">
        <v>115164</v>
      </c>
      <c r="E31" s="69">
        <v>0.25489829558006355</v>
      </c>
      <c r="F31" s="393">
        <v>-2.398427038662983</v>
      </c>
    </row>
    <row r="32" spans="1:6" ht="12.75" customHeight="1">
      <c r="A32" s="168" t="s">
        <v>382</v>
      </c>
      <c r="B32" s="45">
        <v>18443</v>
      </c>
      <c r="C32" s="45">
        <v>18899</v>
      </c>
      <c r="D32" s="45">
        <v>21406</v>
      </c>
      <c r="E32" s="69">
        <v>2.4724827847963997</v>
      </c>
      <c r="F32" s="393">
        <v>13.265252129742313</v>
      </c>
    </row>
    <row r="33" spans="1:6" ht="12.75" customHeight="1">
      <c r="A33" s="394" t="s">
        <v>381</v>
      </c>
      <c r="B33" s="45">
        <v>11549</v>
      </c>
      <c r="C33" s="45">
        <v>14027</v>
      </c>
      <c r="D33" s="45">
        <v>13046</v>
      </c>
      <c r="E33" s="69">
        <v>21.456403151788034</v>
      </c>
      <c r="F33" s="393">
        <v>-6.993655093747772</v>
      </c>
    </row>
    <row r="34" spans="1:6" ht="12.75" customHeight="1">
      <c r="A34" s="168" t="s">
        <v>380</v>
      </c>
      <c r="B34" s="45">
        <v>43886</v>
      </c>
      <c r="C34" s="45">
        <v>38370</v>
      </c>
      <c r="D34" s="45">
        <v>41216</v>
      </c>
      <c r="E34" s="69">
        <v>-12.568928587704505</v>
      </c>
      <c r="F34" s="393">
        <v>7.417253062288245</v>
      </c>
    </row>
    <row r="35" spans="1:6" ht="12.75" customHeight="1">
      <c r="A35" s="169" t="s">
        <v>379</v>
      </c>
      <c r="B35" s="45">
        <v>37411</v>
      </c>
      <c r="C35" s="45">
        <v>42259</v>
      </c>
      <c r="D35" s="45">
        <v>48519</v>
      </c>
      <c r="E35" s="69">
        <v>12.95875544625912</v>
      </c>
      <c r="F35" s="393">
        <v>14.813412527508932</v>
      </c>
    </row>
    <row r="36" spans="1:6" ht="12.75" customHeight="1">
      <c r="A36" s="168" t="s">
        <v>378</v>
      </c>
      <c r="B36" s="45">
        <v>230189</v>
      </c>
      <c r="C36" s="45">
        <v>272328</v>
      </c>
      <c r="D36" s="45">
        <v>323118</v>
      </c>
      <c r="E36" s="69">
        <v>18.306261376521032</v>
      </c>
      <c r="F36" s="393">
        <v>18.65030404512206</v>
      </c>
    </row>
    <row r="37" spans="1:6" ht="7.5" customHeight="1">
      <c r="A37" s="6"/>
      <c r="B37" s="45"/>
      <c r="C37" s="45" t="s">
        <v>47</v>
      </c>
      <c r="D37" s="45"/>
      <c r="E37" s="69" t="s">
        <v>47</v>
      </c>
      <c r="F37" s="393" t="s">
        <v>47</v>
      </c>
    </row>
    <row r="38" spans="1:6" ht="12.75" customHeight="1">
      <c r="A38" s="6" t="s">
        <v>7</v>
      </c>
      <c r="B38" s="45">
        <v>51177</v>
      </c>
      <c r="C38" s="45">
        <v>58463</v>
      </c>
      <c r="D38" s="45">
        <v>67091</v>
      </c>
      <c r="E38" s="69">
        <v>14.236864216347186</v>
      </c>
      <c r="F38" s="393">
        <v>14.758052101329044</v>
      </c>
    </row>
    <row r="39" spans="1:6" ht="12.75" customHeight="1">
      <c r="A39" s="169" t="s">
        <v>377</v>
      </c>
      <c r="B39" s="45">
        <v>4631</v>
      </c>
      <c r="C39" s="45">
        <v>6348</v>
      </c>
      <c r="D39" s="45">
        <v>7828</v>
      </c>
      <c r="E39" s="69">
        <v>37.076225437270566</v>
      </c>
      <c r="F39" s="393">
        <v>23.314429741650912</v>
      </c>
    </row>
    <row r="40" spans="1:6" ht="12.75" customHeight="1">
      <c r="A40" s="169" t="s">
        <v>376</v>
      </c>
      <c r="B40" s="45">
        <v>15627</v>
      </c>
      <c r="C40" s="45">
        <v>18525</v>
      </c>
      <c r="D40" s="45">
        <v>20992</v>
      </c>
      <c r="E40" s="69">
        <v>18.544826262238434</v>
      </c>
      <c r="F40" s="393">
        <v>13.31713900134953</v>
      </c>
    </row>
    <row r="41" spans="1:6" ht="12.75" customHeight="1">
      <c r="A41" s="169" t="s">
        <v>375</v>
      </c>
      <c r="B41" s="45">
        <v>10663</v>
      </c>
      <c r="C41" s="45">
        <v>12022</v>
      </c>
      <c r="D41" s="45">
        <v>14683</v>
      </c>
      <c r="E41" s="69">
        <v>12.745006095845445</v>
      </c>
      <c r="F41" s="393">
        <v>22.134420229579106</v>
      </c>
    </row>
    <row r="42" spans="1:6" ht="12.75" customHeight="1">
      <c r="A42" s="169" t="s">
        <v>374</v>
      </c>
      <c r="B42" s="45">
        <v>11368</v>
      </c>
      <c r="C42" s="45">
        <v>12845</v>
      </c>
      <c r="D42" s="45">
        <v>14086</v>
      </c>
      <c r="E42" s="69">
        <v>12.992610837438423</v>
      </c>
      <c r="F42" s="393">
        <v>9.661346827559361</v>
      </c>
    </row>
    <row r="43" spans="1:6" ht="12.75" customHeight="1">
      <c r="A43" s="169" t="s">
        <v>373</v>
      </c>
      <c r="B43" s="45">
        <v>8888</v>
      </c>
      <c r="C43" s="45">
        <v>8723</v>
      </c>
      <c r="D43" s="45">
        <v>9502</v>
      </c>
      <c r="E43" s="69">
        <v>-1.8564356435643563</v>
      </c>
      <c r="F43" s="393">
        <v>8.930413848446635</v>
      </c>
    </row>
    <row r="44" spans="1:6" ht="7.5" customHeight="1">
      <c r="A44" s="65"/>
      <c r="B44" s="65"/>
      <c r="C44" s="65"/>
      <c r="D44" s="65"/>
      <c r="E44" s="392"/>
      <c r="F44" s="391"/>
    </row>
    <row r="45" spans="1:6" ht="7.5" customHeight="1">
      <c r="A45" s="63"/>
      <c r="B45" s="63"/>
      <c r="C45" s="63"/>
      <c r="D45" s="63"/>
      <c r="E45" s="390"/>
      <c r="F45" s="390"/>
    </row>
    <row r="46" ht="12.75" customHeight="1">
      <c r="A46" s="20" t="s">
        <v>372</v>
      </c>
    </row>
    <row r="47" ht="12.75" customHeight="1">
      <c r="A47" s="389" t="s">
        <v>371</v>
      </c>
    </row>
    <row r="48" ht="12.75" customHeight="1">
      <c r="A48" s="388" t="s">
        <v>370</v>
      </c>
    </row>
    <row r="49" ht="12.75">
      <c r="A49" s="17" t="s">
        <v>369</v>
      </c>
    </row>
    <row r="50" ht="12.75">
      <c r="A50" s="17" t="s">
        <v>368</v>
      </c>
    </row>
    <row r="51" ht="12.75">
      <c r="A51" s="387" t="s">
        <v>367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0"/>
  <sheetViews>
    <sheetView workbookViewId="0" topLeftCell="A1">
      <selection activeCell="A1" sqref="A1"/>
    </sheetView>
  </sheetViews>
  <sheetFormatPr defaultColWidth="9.140625" defaultRowHeight="12.75"/>
  <cols>
    <col min="1" max="1" width="29.28125" style="406" customWidth="1"/>
    <col min="2" max="2" width="11.28125" style="406" customWidth="1"/>
    <col min="3" max="3" width="10.421875" style="406" customWidth="1"/>
    <col min="4" max="4" width="11.00390625" style="406" customWidth="1"/>
    <col min="5" max="5" width="11.8515625" style="406" customWidth="1"/>
    <col min="6" max="6" width="10.7109375" style="406" customWidth="1"/>
    <col min="7" max="16384" width="9.140625" style="406" customWidth="1"/>
  </cols>
  <sheetData>
    <row r="1" spans="1:5" s="424" customFormat="1" ht="15.75">
      <c r="A1" s="439" t="s">
        <v>428</v>
      </c>
      <c r="B1" s="438"/>
      <c r="C1" s="438"/>
      <c r="D1" s="437"/>
      <c r="E1" s="437"/>
    </row>
    <row r="2" spans="1:5" s="424" customFormat="1" ht="15.75">
      <c r="A2" s="439" t="s">
        <v>569</v>
      </c>
      <c r="B2" s="438"/>
      <c r="C2" s="438"/>
      <c r="D2" s="437"/>
      <c r="E2" s="437"/>
    </row>
    <row r="3" s="432" customFormat="1" ht="12.75"/>
    <row r="4" spans="1:6" ht="12.75">
      <c r="A4" s="455" t="s">
        <v>568</v>
      </c>
      <c r="B4" s="454"/>
      <c r="C4" s="454"/>
      <c r="D4" s="454"/>
      <c r="E4" s="454"/>
      <c r="F4" s="454"/>
    </row>
    <row r="5" spans="1:5" ht="12.75">
      <c r="A5" s="452" t="s">
        <v>567</v>
      </c>
      <c r="B5" s="451"/>
      <c r="C5" s="451"/>
      <c r="D5" s="451"/>
      <c r="E5" s="451"/>
    </row>
    <row r="6" spans="1:5" ht="12.75">
      <c r="A6" s="452" t="s">
        <v>566</v>
      </c>
      <c r="B6" s="451"/>
      <c r="C6" s="451"/>
      <c r="D6" s="451"/>
      <c r="E6" s="451"/>
    </row>
    <row r="7" spans="1:5" ht="12.75">
      <c r="A7" s="452" t="s">
        <v>565</v>
      </c>
      <c r="B7" s="451"/>
      <c r="C7" s="451"/>
      <c r="D7" s="451"/>
      <c r="E7" s="451"/>
    </row>
    <row r="8" spans="1:5" ht="12.75">
      <c r="A8" s="453" t="s">
        <v>564</v>
      </c>
      <c r="B8" s="451"/>
      <c r="C8" s="451"/>
      <c r="D8" s="451"/>
      <c r="E8" s="451"/>
    </row>
    <row r="9" spans="1:5" ht="12.75">
      <c r="A9" s="452" t="s">
        <v>563</v>
      </c>
      <c r="B9" s="451"/>
      <c r="C9" s="451"/>
      <c r="D9" s="451"/>
      <c r="E9" s="451"/>
    </row>
    <row r="10" spans="1:5" ht="12.75">
      <c r="A10" s="452" t="s">
        <v>562</v>
      </c>
      <c r="B10" s="451"/>
      <c r="C10" s="451"/>
      <c r="D10" s="451"/>
      <c r="E10" s="451"/>
    </row>
    <row r="11" spans="1:5" ht="13.5" thickBot="1">
      <c r="A11" s="451"/>
      <c r="B11" s="451"/>
      <c r="C11" s="451"/>
      <c r="D11" s="451"/>
      <c r="E11" s="451"/>
    </row>
    <row r="12" spans="1:6" s="432" customFormat="1" ht="40.5" customHeight="1" thickTop="1">
      <c r="A12" s="436" t="s">
        <v>426</v>
      </c>
      <c r="B12" s="435" t="s">
        <v>425</v>
      </c>
      <c r="C12" s="435" t="s">
        <v>424</v>
      </c>
      <c r="D12" s="435" t="s">
        <v>423</v>
      </c>
      <c r="E12" s="434" t="s">
        <v>422</v>
      </c>
      <c r="F12" s="433" t="s">
        <v>421</v>
      </c>
    </row>
    <row r="13" spans="1:6" ht="12.75" customHeight="1">
      <c r="A13" s="448"/>
      <c r="B13" s="447"/>
      <c r="C13" s="447"/>
      <c r="D13" s="447"/>
      <c r="E13" s="447"/>
      <c r="F13" s="409"/>
    </row>
    <row r="14" spans="1:6" s="416" customFormat="1" ht="12.75" customHeight="1">
      <c r="A14" s="428" t="s">
        <v>230</v>
      </c>
      <c r="B14" s="418">
        <v>185079</v>
      </c>
      <c r="C14" s="420">
        <v>67096</v>
      </c>
      <c r="D14" s="419">
        <v>2.7</v>
      </c>
      <c r="E14" s="418">
        <v>44407</v>
      </c>
      <c r="F14" s="417">
        <v>3.22</v>
      </c>
    </row>
    <row r="15" spans="1:6" s="422" customFormat="1" ht="12.75" customHeight="1">
      <c r="A15" s="423" t="s">
        <v>561</v>
      </c>
      <c r="B15" s="418">
        <v>2965</v>
      </c>
      <c r="C15" s="420">
        <v>1005</v>
      </c>
      <c r="D15" s="419">
        <v>2.95</v>
      </c>
      <c r="E15" s="418">
        <v>708</v>
      </c>
      <c r="F15" s="417">
        <v>3.43</v>
      </c>
    </row>
    <row r="16" spans="1:6" s="422" customFormat="1" ht="12.75" customHeight="1">
      <c r="A16" s="423" t="s">
        <v>560</v>
      </c>
      <c r="B16" s="418">
        <v>3429</v>
      </c>
      <c r="C16" s="420">
        <v>1258</v>
      </c>
      <c r="D16" s="419">
        <v>2.73</v>
      </c>
      <c r="E16" s="418">
        <v>859</v>
      </c>
      <c r="F16" s="417">
        <v>3.2</v>
      </c>
    </row>
    <row r="17" spans="1:6" s="422" customFormat="1" ht="12.75" customHeight="1">
      <c r="A17" s="423" t="s">
        <v>559</v>
      </c>
      <c r="B17" s="418">
        <v>949</v>
      </c>
      <c r="C17" s="420">
        <v>406</v>
      </c>
      <c r="D17" s="419">
        <v>2.34</v>
      </c>
      <c r="E17" s="418">
        <v>256</v>
      </c>
      <c r="F17" s="417">
        <v>2.8</v>
      </c>
    </row>
    <row r="18" spans="1:6" s="422" customFormat="1" ht="12.75" customHeight="1">
      <c r="A18" s="423" t="s">
        <v>558</v>
      </c>
      <c r="B18" s="418">
        <v>942</v>
      </c>
      <c r="C18" s="420">
        <v>394</v>
      </c>
      <c r="D18" s="419">
        <v>2.39</v>
      </c>
      <c r="E18" s="418">
        <v>207</v>
      </c>
      <c r="F18" s="417">
        <v>3.21</v>
      </c>
    </row>
    <row r="19" spans="1:6" s="422" customFormat="1" ht="12.75" customHeight="1">
      <c r="A19" s="423" t="s">
        <v>557</v>
      </c>
      <c r="B19" s="418">
        <v>1504</v>
      </c>
      <c r="C19" s="420">
        <v>594</v>
      </c>
      <c r="D19" s="419">
        <v>2.53</v>
      </c>
      <c r="E19" s="418">
        <v>366</v>
      </c>
      <c r="F19" s="417">
        <v>3.17</v>
      </c>
    </row>
    <row r="20" spans="1:6" s="422" customFormat="1" ht="12.75" customHeight="1">
      <c r="A20" s="423" t="s">
        <v>556</v>
      </c>
      <c r="B20" s="418">
        <v>931</v>
      </c>
      <c r="C20" s="420">
        <v>399</v>
      </c>
      <c r="D20" s="419">
        <v>2.33</v>
      </c>
      <c r="E20" s="418">
        <v>194</v>
      </c>
      <c r="F20" s="417">
        <v>3.24</v>
      </c>
    </row>
    <row r="21" spans="1:6" s="422" customFormat="1" ht="12.75" customHeight="1">
      <c r="A21" s="423" t="s">
        <v>555</v>
      </c>
      <c r="B21" s="418">
        <v>469</v>
      </c>
      <c r="C21" s="420">
        <v>155</v>
      </c>
      <c r="D21" s="419">
        <v>3.03</v>
      </c>
      <c r="E21" s="418">
        <v>109</v>
      </c>
      <c r="F21" s="417">
        <v>3.46</v>
      </c>
    </row>
    <row r="22" spans="1:6" s="422" customFormat="1" ht="12.75" customHeight="1">
      <c r="A22" s="423" t="s">
        <v>554</v>
      </c>
      <c r="B22" s="418">
        <v>2700</v>
      </c>
      <c r="C22" s="420">
        <v>1119</v>
      </c>
      <c r="D22" s="419">
        <v>2.41</v>
      </c>
      <c r="E22" s="418">
        <v>637</v>
      </c>
      <c r="F22" s="417">
        <v>3.09</v>
      </c>
    </row>
    <row r="23" spans="1:6" s="422" customFormat="1" ht="12.75" customHeight="1">
      <c r="A23" s="423" t="s">
        <v>553</v>
      </c>
      <c r="B23" s="418">
        <v>4280</v>
      </c>
      <c r="C23" s="420">
        <v>1471</v>
      </c>
      <c r="D23" s="419">
        <v>2.91</v>
      </c>
      <c r="E23" s="418">
        <v>1025</v>
      </c>
      <c r="F23" s="417">
        <v>3.4</v>
      </c>
    </row>
    <row r="24" spans="1:6" s="422" customFormat="1" ht="12.75" customHeight="1">
      <c r="A24" s="423" t="s">
        <v>552</v>
      </c>
      <c r="B24" s="418">
        <v>4437</v>
      </c>
      <c r="C24" s="420">
        <v>1759</v>
      </c>
      <c r="D24" s="419">
        <v>2.52</v>
      </c>
      <c r="E24" s="418">
        <v>989</v>
      </c>
      <c r="F24" s="417">
        <v>3.3</v>
      </c>
    </row>
    <row r="25" spans="1:6" s="422" customFormat="1" ht="12.75" customHeight="1">
      <c r="A25" s="423" t="s">
        <v>551</v>
      </c>
      <c r="B25" s="418">
        <v>11404</v>
      </c>
      <c r="C25" s="420">
        <v>3892</v>
      </c>
      <c r="D25" s="419">
        <v>2.93</v>
      </c>
      <c r="E25" s="418">
        <v>2743</v>
      </c>
      <c r="F25" s="417">
        <v>3.39</v>
      </c>
    </row>
    <row r="26" spans="1:6" s="422" customFormat="1" ht="12.75" customHeight="1">
      <c r="A26" s="423" t="s">
        <v>550</v>
      </c>
      <c r="B26" s="418">
        <v>1081</v>
      </c>
      <c r="C26" s="420">
        <v>337</v>
      </c>
      <c r="D26" s="419">
        <v>3.21</v>
      </c>
      <c r="E26" s="418">
        <v>263</v>
      </c>
      <c r="F26" s="417">
        <v>3.5</v>
      </c>
    </row>
    <row r="27" spans="1:6" s="422" customFormat="1" ht="12.75" customHeight="1">
      <c r="A27" s="423" t="s">
        <v>549</v>
      </c>
      <c r="B27" s="418">
        <v>43263</v>
      </c>
      <c r="C27" s="420">
        <v>15483</v>
      </c>
      <c r="D27" s="419">
        <v>2.69</v>
      </c>
      <c r="E27" s="418">
        <v>10287</v>
      </c>
      <c r="F27" s="417">
        <v>3.2</v>
      </c>
    </row>
    <row r="28" spans="1:6" s="422" customFormat="1" ht="12.75" customHeight="1">
      <c r="A28" s="423" t="s">
        <v>548</v>
      </c>
      <c r="B28" s="418">
        <v>8538</v>
      </c>
      <c r="C28" s="420">
        <v>3433</v>
      </c>
      <c r="D28" s="419">
        <v>2.49</v>
      </c>
      <c r="E28" s="418">
        <v>2131</v>
      </c>
      <c r="F28" s="417">
        <v>2.95</v>
      </c>
    </row>
    <row r="29" spans="1:6" s="422" customFormat="1" ht="12.75" customHeight="1">
      <c r="A29" s="423" t="s">
        <v>547</v>
      </c>
      <c r="B29" s="418">
        <v>2423</v>
      </c>
      <c r="C29" s="420">
        <v>800</v>
      </c>
      <c r="D29" s="419">
        <v>2.98</v>
      </c>
      <c r="E29" s="418">
        <v>551</v>
      </c>
      <c r="F29" s="417">
        <v>3.38</v>
      </c>
    </row>
    <row r="30" spans="1:6" s="422" customFormat="1" ht="12.75" customHeight="1">
      <c r="A30" s="423" t="s">
        <v>546</v>
      </c>
      <c r="B30" s="418">
        <v>2567</v>
      </c>
      <c r="C30" s="420">
        <v>932</v>
      </c>
      <c r="D30" s="419">
        <v>2.75</v>
      </c>
      <c r="E30" s="418">
        <v>613</v>
      </c>
      <c r="F30" s="417">
        <v>3.25</v>
      </c>
    </row>
    <row r="31" spans="1:6" s="422" customFormat="1" ht="12.75" customHeight="1">
      <c r="A31" s="423" t="s">
        <v>545</v>
      </c>
      <c r="B31" s="418">
        <v>2258</v>
      </c>
      <c r="C31" s="420">
        <v>751</v>
      </c>
      <c r="D31" s="419">
        <v>2.91</v>
      </c>
      <c r="E31" s="418">
        <v>529</v>
      </c>
      <c r="F31" s="417">
        <v>3.46</v>
      </c>
    </row>
    <row r="32" spans="1:6" s="422" customFormat="1" ht="12.75" customHeight="1">
      <c r="A32" s="423" t="s">
        <v>544</v>
      </c>
      <c r="B32" s="418">
        <v>509</v>
      </c>
      <c r="C32" s="420">
        <v>198</v>
      </c>
      <c r="D32" s="419">
        <v>2.57</v>
      </c>
      <c r="E32" s="418">
        <v>125</v>
      </c>
      <c r="F32" s="417">
        <v>3.21</v>
      </c>
    </row>
    <row r="33" spans="1:6" s="422" customFormat="1" ht="12.75" customHeight="1">
      <c r="A33" s="423" t="s">
        <v>543</v>
      </c>
      <c r="B33" s="418">
        <v>3549</v>
      </c>
      <c r="C33" s="420">
        <v>1456</v>
      </c>
      <c r="D33" s="419">
        <v>2.37</v>
      </c>
      <c r="E33" s="418">
        <v>957</v>
      </c>
      <c r="F33" s="417">
        <v>2.75</v>
      </c>
    </row>
    <row r="34" spans="1:6" s="422" customFormat="1" ht="12.75" customHeight="1">
      <c r="A34" s="423" t="s">
        <v>476</v>
      </c>
      <c r="B34" s="418">
        <v>11975</v>
      </c>
      <c r="C34" s="420">
        <v>4196</v>
      </c>
      <c r="D34" s="419">
        <v>2.74</v>
      </c>
      <c r="E34" s="418">
        <v>2720</v>
      </c>
      <c r="F34" s="417">
        <v>3.29</v>
      </c>
    </row>
    <row r="35" spans="1:6" s="422" customFormat="1" ht="12.75" customHeight="1">
      <c r="A35" s="423" t="s">
        <v>542</v>
      </c>
      <c r="B35" s="418">
        <v>9644</v>
      </c>
      <c r="C35" s="420">
        <v>3434</v>
      </c>
      <c r="D35" s="419">
        <v>2.8</v>
      </c>
      <c r="E35" s="418">
        <v>2353</v>
      </c>
      <c r="F35" s="417">
        <v>3.18</v>
      </c>
    </row>
    <row r="36" spans="1:6" s="422" customFormat="1" ht="12.75" customHeight="1">
      <c r="A36" s="423" t="s">
        <v>541</v>
      </c>
      <c r="B36" s="418">
        <v>1734</v>
      </c>
      <c r="C36" s="420">
        <v>584</v>
      </c>
      <c r="D36" s="419">
        <v>2.93</v>
      </c>
      <c r="E36" s="418">
        <v>412</v>
      </c>
      <c r="F36" s="417">
        <v>3.49</v>
      </c>
    </row>
    <row r="37" spans="1:6" s="422" customFormat="1" ht="12.75" customHeight="1">
      <c r="A37" s="423" t="s">
        <v>540</v>
      </c>
      <c r="B37" s="418">
        <v>2253</v>
      </c>
      <c r="C37" s="420">
        <v>701</v>
      </c>
      <c r="D37" s="419">
        <v>3.2</v>
      </c>
      <c r="E37" s="418">
        <v>522</v>
      </c>
      <c r="F37" s="417">
        <v>3.68</v>
      </c>
    </row>
    <row r="38" spans="1:6" s="422" customFormat="1" ht="12.75" customHeight="1">
      <c r="A38" s="423" t="s">
        <v>539</v>
      </c>
      <c r="B38" s="418">
        <v>2019</v>
      </c>
      <c r="C38" s="420">
        <v>749</v>
      </c>
      <c r="D38" s="419">
        <v>2.66</v>
      </c>
      <c r="E38" s="418">
        <v>468</v>
      </c>
      <c r="F38" s="417">
        <v>3.25</v>
      </c>
    </row>
    <row r="39" spans="1:6" s="422" customFormat="1" ht="12.75" customHeight="1">
      <c r="A39" s="423" t="s">
        <v>538</v>
      </c>
      <c r="B39" s="418">
        <v>336</v>
      </c>
      <c r="C39" s="420">
        <v>108</v>
      </c>
      <c r="D39" s="419">
        <v>3.11</v>
      </c>
      <c r="E39" s="418">
        <v>76</v>
      </c>
      <c r="F39" s="417">
        <v>3.57</v>
      </c>
    </row>
    <row r="40" spans="1:6" s="422" customFormat="1" ht="12.75" customHeight="1">
      <c r="A40" s="423" t="s">
        <v>537</v>
      </c>
      <c r="B40" s="418">
        <v>1298</v>
      </c>
      <c r="C40" s="420">
        <v>476</v>
      </c>
      <c r="D40" s="419">
        <v>2.73</v>
      </c>
      <c r="E40" s="418">
        <v>335</v>
      </c>
      <c r="F40" s="417">
        <v>3.25</v>
      </c>
    </row>
    <row r="41" spans="1:6" s="422" customFormat="1" ht="12.75" customHeight="1">
      <c r="A41" s="423" t="s">
        <v>536</v>
      </c>
      <c r="B41" s="418">
        <v>581</v>
      </c>
      <c r="C41" s="420">
        <v>214</v>
      </c>
      <c r="D41" s="419">
        <v>2.71</v>
      </c>
      <c r="E41" s="418">
        <v>154</v>
      </c>
      <c r="F41" s="417">
        <v>3.1</v>
      </c>
    </row>
    <row r="42" spans="1:6" s="422" customFormat="1" ht="12.75" customHeight="1">
      <c r="A42" s="423" t="s">
        <v>535</v>
      </c>
      <c r="B42" s="418">
        <v>1560</v>
      </c>
      <c r="C42" s="420">
        <v>696</v>
      </c>
      <c r="D42" s="419">
        <v>2.24</v>
      </c>
      <c r="E42" s="418">
        <v>379</v>
      </c>
      <c r="F42" s="417">
        <v>2.82</v>
      </c>
    </row>
    <row r="43" spans="1:6" s="422" customFormat="1" ht="12.75" customHeight="1">
      <c r="A43" s="423" t="s">
        <v>534</v>
      </c>
      <c r="B43" s="418">
        <v>3924</v>
      </c>
      <c r="C43" s="420">
        <v>1318</v>
      </c>
      <c r="D43" s="419">
        <v>2.98</v>
      </c>
      <c r="E43" s="418">
        <v>966</v>
      </c>
      <c r="F43" s="417">
        <v>3.42</v>
      </c>
    </row>
    <row r="44" spans="1:6" s="422" customFormat="1" ht="12.75" customHeight="1">
      <c r="A44" s="423" t="s">
        <v>533</v>
      </c>
      <c r="B44" s="418">
        <v>866</v>
      </c>
      <c r="C44" s="420">
        <v>251</v>
      </c>
      <c r="D44" s="419">
        <v>3.45</v>
      </c>
      <c r="E44" s="418">
        <v>192</v>
      </c>
      <c r="F44" s="417">
        <v>3.91</v>
      </c>
    </row>
    <row r="45" spans="1:6" s="422" customFormat="1" ht="12.75" customHeight="1">
      <c r="A45" s="423" t="s">
        <v>532</v>
      </c>
      <c r="B45" s="418">
        <v>1426</v>
      </c>
      <c r="C45" s="420">
        <v>520</v>
      </c>
      <c r="D45" s="419">
        <v>2.74</v>
      </c>
      <c r="E45" s="418">
        <v>307</v>
      </c>
      <c r="F45" s="417">
        <v>3.51</v>
      </c>
    </row>
    <row r="46" spans="1:6" ht="12.75" customHeight="1">
      <c r="A46" s="445"/>
      <c r="B46" s="414"/>
      <c r="C46" s="414"/>
      <c r="D46" s="414"/>
      <c r="E46" s="444"/>
      <c r="F46" s="412"/>
    </row>
    <row r="47" spans="1:6" ht="12.75" customHeight="1">
      <c r="A47" s="450"/>
      <c r="B47" s="441"/>
      <c r="C47" s="441"/>
      <c r="D47" s="441"/>
      <c r="E47" s="443"/>
      <c r="F47" s="409"/>
    </row>
    <row r="48" spans="1:6" ht="12.75" customHeight="1">
      <c r="A48" s="449" t="s">
        <v>429</v>
      </c>
      <c r="B48" s="441"/>
      <c r="C48" s="441"/>
      <c r="D48" s="441"/>
      <c r="E48" s="440"/>
      <c r="F48" s="409"/>
    </row>
    <row r="49" spans="1:6" ht="12.75" customHeight="1">
      <c r="A49" s="449"/>
      <c r="B49" s="441"/>
      <c r="C49" s="441"/>
      <c r="D49" s="441"/>
      <c r="E49" s="440"/>
      <c r="F49" s="409"/>
    </row>
    <row r="50" spans="1:6" s="424" customFormat="1" ht="15.75">
      <c r="A50" s="439" t="s">
        <v>428</v>
      </c>
      <c r="B50" s="438"/>
      <c r="C50" s="438"/>
      <c r="D50" s="437"/>
      <c r="E50" s="437"/>
      <c r="F50" s="425"/>
    </row>
    <row r="51" spans="1:6" s="424" customFormat="1" ht="15.75">
      <c r="A51" s="439" t="s">
        <v>427</v>
      </c>
      <c r="B51" s="438"/>
      <c r="C51" s="438"/>
      <c r="D51" s="437"/>
      <c r="E51" s="437"/>
      <c r="F51" s="425"/>
    </row>
    <row r="52" spans="1:6" s="424" customFormat="1" ht="12.75" customHeight="1" thickBot="1">
      <c r="A52" s="439"/>
      <c r="B52" s="438"/>
      <c r="C52" s="438"/>
      <c r="D52" s="437"/>
      <c r="E52" s="437"/>
      <c r="F52" s="425"/>
    </row>
    <row r="53" spans="1:6" s="432" customFormat="1" ht="40.5" customHeight="1" thickTop="1">
      <c r="A53" s="436" t="s">
        <v>426</v>
      </c>
      <c r="B53" s="435" t="s">
        <v>425</v>
      </c>
      <c r="C53" s="435" t="s">
        <v>424</v>
      </c>
      <c r="D53" s="435" t="s">
        <v>423</v>
      </c>
      <c r="E53" s="434" t="s">
        <v>422</v>
      </c>
      <c r="F53" s="433" t="s">
        <v>421</v>
      </c>
    </row>
    <row r="54" spans="1:6" ht="12.75" customHeight="1">
      <c r="A54" s="448"/>
      <c r="B54" s="447"/>
      <c r="C54" s="447"/>
      <c r="D54" s="447"/>
      <c r="E54" s="447"/>
      <c r="F54" s="409"/>
    </row>
    <row r="55" spans="1:6" ht="12.75" customHeight="1">
      <c r="A55" s="428" t="s">
        <v>531</v>
      </c>
      <c r="B55" s="446"/>
      <c r="C55" s="446"/>
      <c r="D55" s="446"/>
      <c r="E55" s="446"/>
      <c r="F55" s="409"/>
    </row>
    <row r="56" spans="1:6" s="422" customFormat="1" ht="12.75" customHeight="1">
      <c r="A56" s="423" t="s">
        <v>530</v>
      </c>
      <c r="B56" s="418">
        <v>2815</v>
      </c>
      <c r="C56" s="420">
        <v>1011</v>
      </c>
      <c r="D56" s="419">
        <v>2.78</v>
      </c>
      <c r="E56" s="418">
        <v>652</v>
      </c>
      <c r="F56" s="417">
        <v>3.38</v>
      </c>
    </row>
    <row r="57" spans="1:6" s="422" customFormat="1" ht="12.75" customHeight="1">
      <c r="A57" s="423" t="s">
        <v>529</v>
      </c>
      <c r="B57" s="418">
        <v>595</v>
      </c>
      <c r="C57" s="420">
        <v>195</v>
      </c>
      <c r="D57" s="419">
        <v>3.05</v>
      </c>
      <c r="E57" s="418">
        <v>134</v>
      </c>
      <c r="F57" s="417">
        <v>3.66</v>
      </c>
    </row>
    <row r="58" spans="1:6" s="422" customFormat="1" ht="12.75" customHeight="1">
      <c r="A58" s="423" t="s">
        <v>528</v>
      </c>
      <c r="B58" s="418">
        <v>1356</v>
      </c>
      <c r="C58" s="420">
        <v>424</v>
      </c>
      <c r="D58" s="419">
        <v>3.15</v>
      </c>
      <c r="E58" s="418">
        <v>306</v>
      </c>
      <c r="F58" s="417">
        <v>3.71</v>
      </c>
    </row>
    <row r="59" spans="1:6" s="422" customFormat="1" ht="12.75" customHeight="1">
      <c r="A59" s="423" t="s">
        <v>527</v>
      </c>
      <c r="B59" s="418">
        <v>945</v>
      </c>
      <c r="C59" s="420">
        <v>321</v>
      </c>
      <c r="D59" s="419">
        <v>2.94</v>
      </c>
      <c r="E59" s="418">
        <v>219</v>
      </c>
      <c r="F59" s="417">
        <v>3.5</v>
      </c>
    </row>
    <row r="60" spans="1:6" s="422" customFormat="1" ht="12.75" customHeight="1">
      <c r="A60" s="423" t="s">
        <v>526</v>
      </c>
      <c r="B60" s="418">
        <v>1314</v>
      </c>
      <c r="C60" s="420">
        <v>431</v>
      </c>
      <c r="D60" s="419">
        <v>3.05</v>
      </c>
      <c r="E60" s="418">
        <v>327</v>
      </c>
      <c r="F60" s="417">
        <v>3.4</v>
      </c>
    </row>
    <row r="61" spans="1:6" s="422" customFormat="1" ht="12.75" customHeight="1">
      <c r="A61" s="423" t="s">
        <v>525</v>
      </c>
      <c r="B61" s="418">
        <v>425</v>
      </c>
      <c r="C61" s="420">
        <v>190</v>
      </c>
      <c r="D61" s="419">
        <v>2.17</v>
      </c>
      <c r="E61" s="418">
        <v>119</v>
      </c>
      <c r="F61" s="417">
        <v>2.64</v>
      </c>
    </row>
    <row r="62" spans="1:6" s="422" customFormat="1" ht="12.75" customHeight="1">
      <c r="A62" s="423" t="s">
        <v>524</v>
      </c>
      <c r="B62" s="418">
        <v>1789</v>
      </c>
      <c r="C62" s="420">
        <v>629</v>
      </c>
      <c r="D62" s="419">
        <v>2.84</v>
      </c>
      <c r="E62" s="418">
        <v>448</v>
      </c>
      <c r="F62" s="417">
        <v>3.28</v>
      </c>
    </row>
    <row r="63" spans="1:6" s="422" customFormat="1" ht="12.75" customHeight="1">
      <c r="A63" s="423" t="s">
        <v>523</v>
      </c>
      <c r="B63" s="418">
        <v>772</v>
      </c>
      <c r="C63" s="420">
        <v>393</v>
      </c>
      <c r="D63" s="419">
        <v>1.96</v>
      </c>
      <c r="E63" s="418">
        <v>223</v>
      </c>
      <c r="F63" s="417">
        <v>2.43</v>
      </c>
    </row>
    <row r="64" spans="1:6" s="422" customFormat="1" ht="12.75" customHeight="1">
      <c r="A64" s="423" t="s">
        <v>522</v>
      </c>
      <c r="B64" s="418">
        <v>2575</v>
      </c>
      <c r="C64" s="420">
        <v>1228</v>
      </c>
      <c r="D64" s="419">
        <v>2.1</v>
      </c>
      <c r="E64" s="418">
        <v>652</v>
      </c>
      <c r="F64" s="417">
        <v>2.78</v>
      </c>
    </row>
    <row r="65" spans="1:6" s="422" customFormat="1" ht="12.75" customHeight="1">
      <c r="A65" s="423" t="s">
        <v>521</v>
      </c>
      <c r="B65" s="418">
        <v>6362</v>
      </c>
      <c r="C65" s="420">
        <v>2334</v>
      </c>
      <c r="D65" s="419">
        <v>2.72</v>
      </c>
      <c r="E65" s="418">
        <v>1607</v>
      </c>
      <c r="F65" s="417">
        <v>3.16</v>
      </c>
    </row>
    <row r="66" spans="1:6" s="422" customFormat="1" ht="12.75" customHeight="1">
      <c r="A66" s="423" t="s">
        <v>373</v>
      </c>
      <c r="B66" s="418">
        <v>9212</v>
      </c>
      <c r="C66" s="420">
        <v>3150</v>
      </c>
      <c r="D66" s="419">
        <v>2.85</v>
      </c>
      <c r="E66" s="418">
        <v>2260</v>
      </c>
      <c r="F66" s="417">
        <v>3.3</v>
      </c>
    </row>
    <row r="67" spans="1:6" s="422" customFormat="1" ht="12.75" customHeight="1">
      <c r="A67" s="423" t="s">
        <v>520</v>
      </c>
      <c r="B67" s="418">
        <v>1224</v>
      </c>
      <c r="C67" s="420">
        <v>409</v>
      </c>
      <c r="D67" s="419">
        <v>2.93</v>
      </c>
      <c r="E67" s="418">
        <v>304</v>
      </c>
      <c r="F67" s="417">
        <v>3.26</v>
      </c>
    </row>
    <row r="68" spans="1:6" s="422" customFormat="1" ht="12.75" customHeight="1">
      <c r="A68" s="423" t="s">
        <v>519</v>
      </c>
      <c r="B68" s="418">
        <v>213</v>
      </c>
      <c r="C68" s="420">
        <v>63</v>
      </c>
      <c r="D68" s="419">
        <v>3.38</v>
      </c>
      <c r="E68" s="418">
        <v>51</v>
      </c>
      <c r="F68" s="417">
        <v>3.73</v>
      </c>
    </row>
    <row r="69" spans="1:6" ht="12.75" customHeight="1">
      <c r="A69" s="428"/>
      <c r="B69" s="418"/>
      <c r="C69" s="420"/>
      <c r="D69" s="419"/>
      <c r="E69" s="418"/>
      <c r="F69" s="417"/>
    </row>
    <row r="70" spans="1:6" s="416" customFormat="1" ht="12.75" customHeight="1">
      <c r="A70" s="428" t="s">
        <v>336</v>
      </c>
      <c r="B70" s="418">
        <v>144444</v>
      </c>
      <c r="C70" s="420">
        <v>50215</v>
      </c>
      <c r="D70" s="419">
        <v>2.8216867469879516</v>
      </c>
      <c r="E70" s="418">
        <v>32941</v>
      </c>
      <c r="F70" s="417">
        <v>3.36</v>
      </c>
    </row>
    <row r="71" spans="1:6" s="422" customFormat="1" ht="12.75" customHeight="1">
      <c r="A71" s="423" t="s">
        <v>518</v>
      </c>
      <c r="B71" s="418">
        <v>8118</v>
      </c>
      <c r="C71" s="420">
        <v>3119</v>
      </c>
      <c r="D71" s="419">
        <v>2.6</v>
      </c>
      <c r="E71" s="418">
        <v>1959</v>
      </c>
      <c r="F71" s="417">
        <v>3.09</v>
      </c>
    </row>
    <row r="72" spans="1:6" s="422" customFormat="1" ht="12.75" customHeight="1">
      <c r="A72" s="423" t="s">
        <v>517</v>
      </c>
      <c r="B72" s="418">
        <v>964</v>
      </c>
      <c r="C72" s="420">
        <v>295</v>
      </c>
      <c r="D72" s="419">
        <v>3.27</v>
      </c>
      <c r="E72" s="418">
        <v>210</v>
      </c>
      <c r="F72" s="417">
        <v>3.76</v>
      </c>
    </row>
    <row r="73" spans="1:6" s="422" customFormat="1" ht="12.75" customHeight="1">
      <c r="A73" s="423" t="s">
        <v>389</v>
      </c>
      <c r="B73" s="418">
        <v>1235</v>
      </c>
      <c r="C73" s="420">
        <v>390</v>
      </c>
      <c r="D73" s="419">
        <v>3.17</v>
      </c>
      <c r="E73" s="418">
        <v>252</v>
      </c>
      <c r="F73" s="417">
        <v>3.99</v>
      </c>
    </row>
    <row r="74" spans="1:6" s="422" customFormat="1" ht="12.75" customHeight="1">
      <c r="A74" s="423" t="s">
        <v>516</v>
      </c>
      <c r="B74" s="418">
        <v>1045</v>
      </c>
      <c r="C74" s="420">
        <v>465</v>
      </c>
      <c r="D74" s="419">
        <v>2.25</v>
      </c>
      <c r="E74" s="418">
        <v>311</v>
      </c>
      <c r="F74" s="417">
        <v>2.64</v>
      </c>
    </row>
    <row r="75" spans="1:6" s="422" customFormat="1" ht="12.75" customHeight="1">
      <c r="A75" s="423" t="s">
        <v>515</v>
      </c>
      <c r="B75" s="418">
        <v>26337</v>
      </c>
      <c r="C75" s="420">
        <v>7111</v>
      </c>
      <c r="D75" s="419">
        <v>3.46</v>
      </c>
      <c r="E75" s="418">
        <v>5313</v>
      </c>
      <c r="F75" s="417">
        <v>3.9</v>
      </c>
    </row>
    <row r="76" spans="1:6" s="422" customFormat="1" ht="12.75" customHeight="1">
      <c r="A76" s="423" t="s">
        <v>514</v>
      </c>
      <c r="B76" s="418">
        <v>353</v>
      </c>
      <c r="C76" s="420">
        <v>163</v>
      </c>
      <c r="D76" s="419">
        <v>2.17</v>
      </c>
      <c r="E76" s="418">
        <v>116</v>
      </c>
      <c r="F76" s="417">
        <v>2.53</v>
      </c>
    </row>
    <row r="77" spans="1:6" s="422" customFormat="1" ht="12.75" customHeight="1">
      <c r="A77" s="423" t="s">
        <v>513</v>
      </c>
      <c r="B77" s="418">
        <v>1612</v>
      </c>
      <c r="C77" s="420">
        <v>544</v>
      </c>
      <c r="D77" s="419">
        <v>2.96</v>
      </c>
      <c r="E77" s="418">
        <v>384</v>
      </c>
      <c r="F77" s="417">
        <v>3.46</v>
      </c>
    </row>
    <row r="78" spans="1:6" s="422" customFormat="1" ht="12.75" customHeight="1">
      <c r="A78" s="423" t="s">
        <v>512</v>
      </c>
      <c r="B78" s="418">
        <v>20881</v>
      </c>
      <c r="C78" s="420">
        <v>8095</v>
      </c>
      <c r="D78" s="419">
        <v>2.56</v>
      </c>
      <c r="E78" s="418">
        <v>4736</v>
      </c>
      <c r="F78" s="417">
        <v>3.19</v>
      </c>
    </row>
    <row r="79" spans="1:6" s="422" customFormat="1" ht="12.75" customHeight="1">
      <c r="A79" s="423" t="s">
        <v>511</v>
      </c>
      <c r="B79" s="418">
        <v>6452</v>
      </c>
      <c r="C79" s="420">
        <v>2649</v>
      </c>
      <c r="D79" s="419">
        <v>2.43</v>
      </c>
      <c r="E79" s="418">
        <v>1767</v>
      </c>
      <c r="F79" s="417">
        <v>2.87</v>
      </c>
    </row>
    <row r="80" spans="1:6" s="422" customFormat="1" ht="12.75" customHeight="1">
      <c r="A80" s="423" t="s">
        <v>386</v>
      </c>
      <c r="B80" s="418">
        <v>11704</v>
      </c>
      <c r="C80" s="420">
        <v>3535</v>
      </c>
      <c r="D80" s="419">
        <v>3.24</v>
      </c>
      <c r="E80" s="418">
        <v>2276</v>
      </c>
      <c r="F80" s="417">
        <v>3.83</v>
      </c>
    </row>
    <row r="81" spans="1:6" s="422" customFormat="1" ht="12.75" customHeight="1">
      <c r="A81" s="423" t="s">
        <v>510</v>
      </c>
      <c r="B81" s="418">
        <v>588</v>
      </c>
      <c r="C81" s="420">
        <v>216</v>
      </c>
      <c r="D81" s="419">
        <v>2.72</v>
      </c>
      <c r="E81" s="418">
        <v>160</v>
      </c>
      <c r="F81" s="417">
        <v>2.99</v>
      </c>
    </row>
    <row r="82" spans="1:6" s="422" customFormat="1" ht="12.75" customHeight="1">
      <c r="A82" s="423" t="s">
        <v>509</v>
      </c>
      <c r="B82" s="418">
        <v>352</v>
      </c>
      <c r="C82" s="420">
        <v>196</v>
      </c>
      <c r="D82" s="419">
        <v>1.56</v>
      </c>
      <c r="E82" s="418">
        <v>81</v>
      </c>
      <c r="F82" s="417">
        <v>2.15</v>
      </c>
    </row>
    <row r="83" spans="1:6" s="422" customFormat="1" ht="12.75" customHeight="1">
      <c r="A83" s="423" t="s">
        <v>508</v>
      </c>
      <c r="B83" s="418">
        <v>880</v>
      </c>
      <c r="C83" s="420">
        <v>317</v>
      </c>
      <c r="D83" s="419">
        <v>2.78</v>
      </c>
      <c r="E83" s="418">
        <v>234</v>
      </c>
      <c r="F83" s="417">
        <v>3</v>
      </c>
    </row>
    <row r="84" spans="1:6" s="422" customFormat="1" ht="12.75" customHeight="1">
      <c r="A84" s="423" t="s">
        <v>388</v>
      </c>
      <c r="B84" s="418">
        <v>7184</v>
      </c>
      <c r="C84" s="420">
        <v>2563</v>
      </c>
      <c r="D84" s="419">
        <v>2.78</v>
      </c>
      <c r="E84" s="418">
        <v>1754</v>
      </c>
      <c r="F84" s="417">
        <v>3.23</v>
      </c>
    </row>
    <row r="85" spans="1:6" s="422" customFormat="1" ht="12.75" customHeight="1">
      <c r="A85" s="423" t="s">
        <v>507</v>
      </c>
      <c r="B85" s="418">
        <v>99</v>
      </c>
      <c r="C85" s="420">
        <v>47</v>
      </c>
      <c r="D85" s="419">
        <v>2.06</v>
      </c>
      <c r="E85" s="418">
        <v>28</v>
      </c>
      <c r="F85" s="417">
        <v>2.57</v>
      </c>
    </row>
    <row r="86" spans="1:6" s="422" customFormat="1" ht="12.75" customHeight="1">
      <c r="A86" s="423" t="s">
        <v>506</v>
      </c>
      <c r="B86" s="418">
        <v>7261</v>
      </c>
      <c r="C86" s="420">
        <v>2942</v>
      </c>
      <c r="D86" s="419">
        <v>2.47</v>
      </c>
      <c r="E86" s="418">
        <v>1595</v>
      </c>
      <c r="F86" s="417">
        <v>3.18</v>
      </c>
    </row>
    <row r="87" spans="1:6" s="422" customFormat="1" ht="12.75" customHeight="1">
      <c r="A87" s="423" t="s">
        <v>505</v>
      </c>
      <c r="B87" s="418">
        <v>1084</v>
      </c>
      <c r="C87" s="420">
        <v>445</v>
      </c>
      <c r="D87" s="419">
        <v>2.44</v>
      </c>
      <c r="E87" s="418">
        <v>271</v>
      </c>
      <c r="F87" s="417">
        <v>2.88</v>
      </c>
    </row>
    <row r="88" spans="1:6" s="422" customFormat="1" ht="12.75" customHeight="1">
      <c r="A88" s="423" t="s">
        <v>504</v>
      </c>
      <c r="B88" s="418">
        <v>80</v>
      </c>
      <c r="C88" s="420">
        <v>35</v>
      </c>
      <c r="D88" s="419">
        <v>2.29</v>
      </c>
      <c r="E88" s="418">
        <v>21</v>
      </c>
      <c r="F88" s="417">
        <v>2.43</v>
      </c>
    </row>
    <row r="89" spans="1:6" s="422" customFormat="1" ht="12.75" customHeight="1">
      <c r="A89" s="423" t="s">
        <v>503</v>
      </c>
      <c r="B89" s="418">
        <v>2668</v>
      </c>
      <c r="C89" s="420">
        <v>932</v>
      </c>
      <c r="D89" s="419">
        <v>2.86</v>
      </c>
      <c r="E89" s="418">
        <v>548</v>
      </c>
      <c r="F89" s="417">
        <v>3.45</v>
      </c>
    </row>
    <row r="90" spans="1:6" s="422" customFormat="1" ht="12.75" customHeight="1">
      <c r="A90" s="423" t="s">
        <v>502</v>
      </c>
      <c r="B90" s="418">
        <v>7574</v>
      </c>
      <c r="C90" s="420">
        <v>2696</v>
      </c>
      <c r="D90" s="419">
        <v>2.81</v>
      </c>
      <c r="E90" s="418">
        <v>1949</v>
      </c>
      <c r="F90" s="417">
        <v>3.2</v>
      </c>
    </row>
    <row r="91" spans="1:6" s="422" customFormat="1" ht="12.75" customHeight="1">
      <c r="A91" s="423" t="s">
        <v>501</v>
      </c>
      <c r="B91" s="418">
        <v>8841</v>
      </c>
      <c r="C91" s="420">
        <v>2344</v>
      </c>
      <c r="D91" s="419">
        <v>3.77</v>
      </c>
      <c r="E91" s="418">
        <v>1944</v>
      </c>
      <c r="F91" s="417">
        <v>4.01</v>
      </c>
    </row>
    <row r="92" spans="1:6" s="422" customFormat="1" ht="12.75" customHeight="1">
      <c r="A92" s="423" t="s">
        <v>500</v>
      </c>
      <c r="B92" s="418">
        <v>2965</v>
      </c>
      <c r="C92" s="420">
        <v>879</v>
      </c>
      <c r="D92" s="419">
        <v>3.37</v>
      </c>
      <c r="E92" s="418">
        <v>723</v>
      </c>
      <c r="F92" s="417">
        <v>3.56</v>
      </c>
    </row>
    <row r="93" spans="1:6" s="422" customFormat="1" ht="12.75" customHeight="1">
      <c r="A93" s="423" t="s">
        <v>499</v>
      </c>
      <c r="B93" s="418">
        <v>5938</v>
      </c>
      <c r="C93" s="420">
        <v>2760</v>
      </c>
      <c r="D93" s="419">
        <v>2.13</v>
      </c>
      <c r="E93" s="418">
        <v>1547</v>
      </c>
      <c r="F93" s="417">
        <v>2.58</v>
      </c>
    </row>
    <row r="94" spans="1:6" s="422" customFormat="1" ht="12.75" customHeight="1">
      <c r="A94" s="423" t="s">
        <v>387</v>
      </c>
      <c r="B94" s="418">
        <v>15313</v>
      </c>
      <c r="C94" s="420">
        <v>5600</v>
      </c>
      <c r="D94" s="419">
        <v>2.7</v>
      </c>
      <c r="E94" s="418">
        <v>3663</v>
      </c>
      <c r="F94" s="417">
        <v>3.27</v>
      </c>
    </row>
    <row r="95" spans="1:6" ht="12.75" customHeight="1">
      <c r="A95" s="445"/>
      <c r="B95" s="414"/>
      <c r="C95" s="414"/>
      <c r="D95" s="414"/>
      <c r="E95" s="444"/>
      <c r="F95" s="412"/>
    </row>
    <row r="96" spans="1:6" ht="12.75" customHeight="1">
      <c r="A96" s="442" t="s">
        <v>47</v>
      </c>
      <c r="B96" s="441"/>
      <c r="C96" s="441"/>
      <c r="D96" s="441"/>
      <c r="E96" s="440"/>
      <c r="F96" s="409"/>
    </row>
    <row r="97" spans="1:6" ht="12.75" customHeight="1">
      <c r="A97" s="442" t="s">
        <v>429</v>
      </c>
      <c r="B97" s="441"/>
      <c r="C97" s="441"/>
      <c r="D97" s="441"/>
      <c r="E97" s="440"/>
      <c r="F97" s="409"/>
    </row>
    <row r="98" spans="1:6" ht="12.75" customHeight="1">
      <c r="A98" s="442"/>
      <c r="B98" s="441"/>
      <c r="C98" s="441"/>
      <c r="D98" s="441"/>
      <c r="E98" s="440"/>
      <c r="F98" s="409"/>
    </row>
    <row r="99" spans="1:6" s="424" customFormat="1" ht="15.75">
      <c r="A99" s="439" t="s">
        <v>428</v>
      </c>
      <c r="B99" s="438"/>
      <c r="C99" s="438"/>
      <c r="D99" s="437"/>
      <c r="E99" s="437"/>
      <c r="F99" s="425"/>
    </row>
    <row r="100" spans="1:6" s="424" customFormat="1" ht="15.75">
      <c r="A100" s="439" t="s">
        <v>427</v>
      </c>
      <c r="B100" s="438"/>
      <c r="C100" s="438"/>
      <c r="D100" s="437"/>
      <c r="E100" s="437"/>
      <c r="F100" s="425"/>
    </row>
    <row r="101" spans="1:6" s="424" customFormat="1" ht="12.75" customHeight="1" thickBot="1">
      <c r="A101" s="439"/>
      <c r="B101" s="438"/>
      <c r="C101" s="438"/>
      <c r="D101" s="437"/>
      <c r="E101" s="437"/>
      <c r="F101" s="425"/>
    </row>
    <row r="102" spans="1:6" s="432" customFormat="1" ht="40.5" customHeight="1" thickTop="1">
      <c r="A102" s="436" t="s">
        <v>426</v>
      </c>
      <c r="B102" s="435" t="s">
        <v>425</v>
      </c>
      <c r="C102" s="435" t="s">
        <v>424</v>
      </c>
      <c r="D102" s="435" t="s">
        <v>423</v>
      </c>
      <c r="E102" s="434" t="s">
        <v>422</v>
      </c>
      <c r="F102" s="433" t="s">
        <v>421</v>
      </c>
    </row>
    <row r="103" spans="1:6" s="424" customFormat="1" ht="12.75" customHeight="1">
      <c r="A103" s="431"/>
      <c r="B103" s="430"/>
      <c r="C103" s="430"/>
      <c r="D103" s="429"/>
      <c r="E103" s="426"/>
      <c r="F103" s="425"/>
    </row>
    <row r="104" spans="1:6" s="416" customFormat="1" ht="12.75" customHeight="1">
      <c r="A104" s="428" t="s">
        <v>498</v>
      </c>
      <c r="B104" s="418">
        <v>3135</v>
      </c>
      <c r="C104" s="420">
        <v>1158</v>
      </c>
      <c r="D104" s="419">
        <v>2.7072538860103625</v>
      </c>
      <c r="E104" s="418">
        <v>788</v>
      </c>
      <c r="F104" s="417">
        <v>3.3</v>
      </c>
    </row>
    <row r="105" spans="1:6" s="422" customFormat="1" ht="12.75" customHeight="1">
      <c r="A105" s="423" t="s">
        <v>497</v>
      </c>
      <c r="B105" s="418">
        <v>3102</v>
      </c>
      <c r="C105" s="420">
        <v>1140</v>
      </c>
      <c r="D105" s="419">
        <v>2.72</v>
      </c>
      <c r="E105" s="418">
        <v>776</v>
      </c>
      <c r="F105" s="417">
        <v>3.32</v>
      </c>
    </row>
    <row r="106" spans="1:6" s="422" customFormat="1" ht="12.75" customHeight="1">
      <c r="A106" s="423" t="s">
        <v>496</v>
      </c>
      <c r="B106" s="418">
        <v>29</v>
      </c>
      <c r="C106" s="420">
        <v>16</v>
      </c>
      <c r="D106" s="419">
        <v>1.81</v>
      </c>
      <c r="E106" s="418">
        <v>11</v>
      </c>
      <c r="F106" s="417">
        <v>2.18</v>
      </c>
    </row>
    <row r="107" spans="1:6" s="422" customFormat="1" ht="12.75" customHeight="1">
      <c r="A107" s="423"/>
      <c r="B107" s="418"/>
      <c r="C107" s="420"/>
      <c r="D107" s="419"/>
      <c r="E107" s="418"/>
      <c r="F107" s="417"/>
    </row>
    <row r="108" spans="1:6" s="422" customFormat="1" ht="12.75" customHeight="1">
      <c r="A108" s="428" t="s">
        <v>226</v>
      </c>
      <c r="B108" s="418">
        <v>7345</v>
      </c>
      <c r="C108" s="420">
        <v>2582</v>
      </c>
      <c r="D108" s="419">
        <v>2.8361735089078235</v>
      </c>
      <c r="E108" s="418">
        <v>1782</v>
      </c>
      <c r="F108" s="417">
        <v>3.42</v>
      </c>
    </row>
    <row r="109" spans="1:6" s="422" customFormat="1" ht="12.75" customHeight="1">
      <c r="A109" s="423" t="s">
        <v>495</v>
      </c>
      <c r="B109" s="418">
        <v>3425</v>
      </c>
      <c r="C109" s="420">
        <v>1254</v>
      </c>
      <c r="D109" s="419">
        <v>2.73</v>
      </c>
      <c r="E109" s="418">
        <v>850</v>
      </c>
      <c r="F109" s="417">
        <v>3.32</v>
      </c>
    </row>
    <row r="110" spans="1:6" s="422" customFormat="1" ht="12.75" customHeight="1">
      <c r="A110" s="423" t="s">
        <v>494</v>
      </c>
      <c r="B110" s="418">
        <v>2027</v>
      </c>
      <c r="C110" s="420">
        <v>583</v>
      </c>
      <c r="D110" s="419">
        <v>3.44</v>
      </c>
      <c r="E110" s="418">
        <v>465</v>
      </c>
      <c r="F110" s="417">
        <v>3.84</v>
      </c>
    </row>
    <row r="111" spans="1:6" s="422" customFormat="1" ht="12.75" customHeight="1">
      <c r="A111" s="423" t="s">
        <v>493</v>
      </c>
      <c r="B111" s="418">
        <v>376</v>
      </c>
      <c r="C111" s="420">
        <v>111</v>
      </c>
      <c r="D111" s="419">
        <v>3.39</v>
      </c>
      <c r="E111" s="418">
        <v>92</v>
      </c>
      <c r="F111" s="417">
        <v>3.65</v>
      </c>
    </row>
    <row r="112" spans="1:6" s="422" customFormat="1" ht="12.75" customHeight="1">
      <c r="A112" s="423" t="s">
        <v>492</v>
      </c>
      <c r="B112" s="418">
        <v>425</v>
      </c>
      <c r="C112" s="420">
        <v>157</v>
      </c>
      <c r="D112" s="419">
        <v>2.71</v>
      </c>
      <c r="E112" s="418">
        <v>103</v>
      </c>
      <c r="F112" s="417">
        <v>3.39</v>
      </c>
    </row>
    <row r="113" spans="1:6" s="422" customFormat="1" ht="12.75" customHeight="1">
      <c r="A113" s="423"/>
      <c r="B113" s="418"/>
      <c r="C113" s="420"/>
      <c r="D113" s="419"/>
      <c r="E113" s="418"/>
      <c r="F113" s="417"/>
    </row>
    <row r="114" spans="1:6" s="416" customFormat="1" ht="12.75" customHeight="1">
      <c r="A114" s="428" t="s">
        <v>358</v>
      </c>
      <c r="B114" s="418">
        <v>953207</v>
      </c>
      <c r="C114" s="420">
        <v>311047</v>
      </c>
      <c r="D114" s="419">
        <v>2.95</v>
      </c>
      <c r="E114" s="418">
        <v>217842</v>
      </c>
      <c r="F114" s="417">
        <v>3.48</v>
      </c>
    </row>
    <row r="115" spans="1:6" s="422" customFormat="1" ht="12.75" customHeight="1">
      <c r="A115" s="423" t="s">
        <v>491</v>
      </c>
      <c r="B115" s="418">
        <v>8810</v>
      </c>
      <c r="C115" s="420">
        <v>2745</v>
      </c>
      <c r="D115" s="419">
        <v>3.19</v>
      </c>
      <c r="E115" s="418">
        <v>2246</v>
      </c>
      <c r="F115" s="417">
        <v>3.44</v>
      </c>
    </row>
    <row r="116" spans="1:6" s="422" customFormat="1" ht="12.75" customHeight="1">
      <c r="A116" s="423" t="s">
        <v>490</v>
      </c>
      <c r="B116" s="418">
        <v>9338</v>
      </c>
      <c r="C116" s="420">
        <v>2786</v>
      </c>
      <c r="D116" s="419">
        <v>3.34</v>
      </c>
      <c r="E116" s="418">
        <v>2220</v>
      </c>
      <c r="F116" s="417">
        <v>3.63</v>
      </c>
    </row>
    <row r="117" spans="1:6" s="422" customFormat="1" ht="12.75" customHeight="1">
      <c r="A117" s="423" t="s">
        <v>489</v>
      </c>
      <c r="B117" s="418">
        <v>49914</v>
      </c>
      <c r="C117" s="420">
        <v>17684</v>
      </c>
      <c r="D117" s="419">
        <v>2.81</v>
      </c>
      <c r="E117" s="418">
        <v>13854</v>
      </c>
      <c r="F117" s="417">
        <v>3.11</v>
      </c>
    </row>
    <row r="118" spans="1:6" s="422" customFormat="1" ht="12.75" customHeight="1">
      <c r="A118" s="423" t="s">
        <v>488</v>
      </c>
      <c r="B118" s="418">
        <v>14955</v>
      </c>
      <c r="C118" s="420">
        <v>3298</v>
      </c>
      <c r="D118" s="419">
        <v>4.5</v>
      </c>
      <c r="E118" s="418">
        <v>2891</v>
      </c>
      <c r="F118" s="417">
        <v>4.56</v>
      </c>
    </row>
    <row r="119" spans="1:6" s="422" customFormat="1" ht="12.75" customHeight="1">
      <c r="A119" s="423" t="s">
        <v>487</v>
      </c>
      <c r="B119" s="418">
        <v>22690</v>
      </c>
      <c r="C119" s="420">
        <v>6871</v>
      </c>
      <c r="D119" s="419">
        <v>3.3</v>
      </c>
      <c r="E119" s="418">
        <v>5477</v>
      </c>
      <c r="F119" s="417">
        <v>3.66</v>
      </c>
    </row>
    <row r="120" spans="1:6" s="422" customFormat="1" ht="12.75" customHeight="1">
      <c r="A120" s="423" t="s">
        <v>486</v>
      </c>
      <c r="B120" s="418">
        <v>6108</v>
      </c>
      <c r="C120" s="420">
        <v>1411</v>
      </c>
      <c r="D120" s="419">
        <v>4.32</v>
      </c>
      <c r="E120" s="418">
        <v>1209</v>
      </c>
      <c r="F120" s="417">
        <v>4.59</v>
      </c>
    </row>
    <row r="121" spans="1:6" s="422" customFormat="1" ht="12.75" customHeight="1">
      <c r="A121" s="423" t="s">
        <v>485</v>
      </c>
      <c r="B121" s="418">
        <v>14014</v>
      </c>
      <c r="C121" s="420">
        <v>4217</v>
      </c>
      <c r="D121" s="419">
        <v>3.26</v>
      </c>
      <c r="E121" s="418">
        <v>3204</v>
      </c>
      <c r="F121" s="417">
        <v>3.66</v>
      </c>
    </row>
    <row r="122" spans="1:6" s="422" customFormat="1" ht="12.75" customHeight="1">
      <c r="A122" s="423" t="s">
        <v>484</v>
      </c>
      <c r="B122" s="418">
        <v>3970</v>
      </c>
      <c r="C122" s="420">
        <v>1191</v>
      </c>
      <c r="D122" s="419">
        <v>3.29</v>
      </c>
      <c r="E122" s="418">
        <v>866</v>
      </c>
      <c r="F122" s="417">
        <v>3.72</v>
      </c>
    </row>
    <row r="123" spans="1:6" s="422" customFormat="1" ht="12.75" customHeight="1">
      <c r="A123" s="423" t="s">
        <v>483</v>
      </c>
      <c r="B123" s="418">
        <v>4148</v>
      </c>
      <c r="C123" s="420">
        <v>946</v>
      </c>
      <c r="D123" s="419">
        <v>4.08</v>
      </c>
      <c r="E123" s="418">
        <v>784</v>
      </c>
      <c r="F123" s="417">
        <v>4.39</v>
      </c>
    </row>
    <row r="124" spans="1:6" s="422" customFormat="1" ht="12.75" customHeight="1">
      <c r="A124" s="423" t="s">
        <v>482</v>
      </c>
      <c r="B124" s="418">
        <v>4963</v>
      </c>
      <c r="C124" s="420">
        <v>1557</v>
      </c>
      <c r="D124" s="419">
        <v>3.18</v>
      </c>
      <c r="E124" s="418">
        <v>1300</v>
      </c>
      <c r="F124" s="417">
        <v>3.4</v>
      </c>
    </row>
    <row r="125" spans="1:6" s="422" customFormat="1" ht="12.75" customHeight="1">
      <c r="A125" s="423" t="s">
        <v>481</v>
      </c>
      <c r="B125" s="418">
        <v>6920</v>
      </c>
      <c r="C125" s="420">
        <v>1918</v>
      </c>
      <c r="D125" s="419">
        <v>3.38</v>
      </c>
      <c r="E125" s="418">
        <v>1722</v>
      </c>
      <c r="F125" s="417">
        <v>3.62</v>
      </c>
    </row>
    <row r="126" spans="1:6" s="422" customFormat="1" ht="12.75" customHeight="1">
      <c r="A126" s="423" t="s">
        <v>480</v>
      </c>
      <c r="B126" s="418">
        <v>3374</v>
      </c>
      <c r="C126" s="420">
        <v>1064</v>
      </c>
      <c r="D126" s="419">
        <v>3.17</v>
      </c>
      <c r="E126" s="418">
        <v>834</v>
      </c>
      <c r="F126" s="417">
        <v>3.46</v>
      </c>
    </row>
    <row r="127" spans="1:6" s="422" customFormat="1" ht="12.75" customHeight="1">
      <c r="A127" s="423" t="s">
        <v>479</v>
      </c>
      <c r="B127" s="418">
        <v>1379</v>
      </c>
      <c r="C127" s="420">
        <v>455</v>
      </c>
      <c r="D127" s="419">
        <v>3.03</v>
      </c>
      <c r="E127" s="418">
        <v>339</v>
      </c>
      <c r="F127" s="417">
        <v>3.46</v>
      </c>
    </row>
    <row r="128" spans="1:6" s="422" customFormat="1" ht="12.75" customHeight="1">
      <c r="A128" s="423" t="s">
        <v>478</v>
      </c>
      <c r="B128" s="418">
        <v>4738</v>
      </c>
      <c r="C128" s="420">
        <v>1392</v>
      </c>
      <c r="D128" s="419">
        <v>3.39</v>
      </c>
      <c r="E128" s="418">
        <v>1092</v>
      </c>
      <c r="F128" s="417">
        <v>3.68</v>
      </c>
    </row>
    <row r="129" spans="1:6" s="422" customFormat="1" ht="12.75" customHeight="1">
      <c r="A129" s="423" t="s">
        <v>477</v>
      </c>
      <c r="B129" s="418">
        <v>2614</v>
      </c>
      <c r="C129" s="420">
        <v>622</v>
      </c>
      <c r="D129" s="419">
        <v>4.2</v>
      </c>
      <c r="E129" s="418">
        <v>495</v>
      </c>
      <c r="F129" s="417">
        <v>4.74</v>
      </c>
    </row>
    <row r="130" spans="1:6" s="422" customFormat="1" ht="12.75" customHeight="1">
      <c r="A130" s="423" t="s">
        <v>476</v>
      </c>
      <c r="B130" s="418">
        <v>38635</v>
      </c>
      <c r="C130" s="420">
        <v>12921</v>
      </c>
      <c r="D130" s="419">
        <v>2.98</v>
      </c>
      <c r="E130" s="418">
        <v>9653</v>
      </c>
      <c r="F130" s="417">
        <v>3.31</v>
      </c>
    </row>
    <row r="131" spans="1:6" s="422" customFormat="1" ht="12.75" customHeight="1">
      <c r="A131" s="423" t="s">
        <v>475</v>
      </c>
      <c r="B131" s="418">
        <v>48</v>
      </c>
      <c r="C131" s="420">
        <v>10</v>
      </c>
      <c r="D131" s="419">
        <v>4.8</v>
      </c>
      <c r="E131" s="418">
        <v>8</v>
      </c>
      <c r="F131" s="417">
        <v>5.5</v>
      </c>
    </row>
    <row r="132" spans="1:6" s="422" customFormat="1" ht="12.75" customHeight="1">
      <c r="A132" s="423" t="s">
        <v>474</v>
      </c>
      <c r="B132" s="418">
        <v>34597</v>
      </c>
      <c r="C132" s="420">
        <v>11138</v>
      </c>
      <c r="D132" s="419">
        <v>3.05</v>
      </c>
      <c r="E132" s="418">
        <v>8490</v>
      </c>
      <c r="F132" s="417">
        <v>3.43</v>
      </c>
    </row>
    <row r="133" spans="1:6" s="422" customFormat="1" ht="12.75" customHeight="1">
      <c r="A133" s="423" t="s">
        <v>473</v>
      </c>
      <c r="B133" s="418">
        <v>9517</v>
      </c>
      <c r="C133" s="420">
        <v>2115</v>
      </c>
      <c r="D133" s="419">
        <v>3.09</v>
      </c>
      <c r="E133" s="418">
        <v>2019</v>
      </c>
      <c r="F133" s="417">
        <v>3.17</v>
      </c>
    </row>
    <row r="134" spans="1:6" s="422" customFormat="1" ht="12.75" customHeight="1">
      <c r="A134" s="423" t="s">
        <v>472</v>
      </c>
      <c r="B134" s="418">
        <v>15186</v>
      </c>
      <c r="C134" s="420">
        <v>4150</v>
      </c>
      <c r="D134" s="419">
        <v>3.63</v>
      </c>
      <c r="E134" s="418">
        <v>3589</v>
      </c>
      <c r="F134" s="417">
        <v>3.86</v>
      </c>
    </row>
    <row r="135" spans="1:6" s="422" customFormat="1" ht="12.75" customHeight="1">
      <c r="A135" s="423" t="s">
        <v>471</v>
      </c>
      <c r="B135" s="418">
        <v>330</v>
      </c>
      <c r="C135" s="420">
        <v>153</v>
      </c>
      <c r="D135" s="419">
        <v>2.16</v>
      </c>
      <c r="E135" s="418">
        <v>83</v>
      </c>
      <c r="F135" s="417">
        <v>2.9</v>
      </c>
    </row>
    <row r="136" spans="1:6" s="422" customFormat="1" ht="12.75" customHeight="1">
      <c r="A136" s="423" t="s">
        <v>470</v>
      </c>
      <c r="B136" s="418">
        <v>1799</v>
      </c>
      <c r="C136" s="420">
        <v>803</v>
      </c>
      <c r="D136" s="419">
        <v>2.24</v>
      </c>
      <c r="E136" s="418">
        <v>538</v>
      </c>
      <c r="F136" s="417">
        <v>2.63</v>
      </c>
    </row>
    <row r="137" spans="1:6" s="422" customFormat="1" ht="12.75" customHeight="1">
      <c r="A137" s="423" t="s">
        <v>469</v>
      </c>
      <c r="B137" s="418">
        <v>6138</v>
      </c>
      <c r="C137" s="420">
        <v>965</v>
      </c>
      <c r="D137" s="419">
        <v>4.43</v>
      </c>
      <c r="E137" s="418">
        <v>790</v>
      </c>
      <c r="F137" s="417">
        <v>4.57</v>
      </c>
    </row>
    <row r="138" spans="1:6" s="422" customFormat="1" ht="12.75" customHeight="1">
      <c r="A138" s="423" t="s">
        <v>468</v>
      </c>
      <c r="B138" s="418">
        <v>9488</v>
      </c>
      <c r="C138" s="420">
        <v>2254</v>
      </c>
      <c r="D138" s="419">
        <v>3.97</v>
      </c>
      <c r="E138" s="418">
        <v>1867</v>
      </c>
      <c r="F138" s="417">
        <v>4.24</v>
      </c>
    </row>
    <row r="139" spans="1:6" s="422" customFormat="1" ht="12.75" customHeight="1">
      <c r="A139" s="423" t="s">
        <v>467</v>
      </c>
      <c r="B139" s="418">
        <v>8278</v>
      </c>
      <c r="C139" s="420">
        <v>2528</v>
      </c>
      <c r="D139" s="419">
        <v>3.21</v>
      </c>
      <c r="E139" s="418">
        <v>1686</v>
      </c>
      <c r="F139" s="417">
        <v>3.89</v>
      </c>
    </row>
    <row r="140" spans="1:6" s="422" customFormat="1" ht="12.75" customHeight="1">
      <c r="A140" s="423" t="s">
        <v>466</v>
      </c>
      <c r="B140" s="418">
        <v>1341</v>
      </c>
      <c r="C140" s="420">
        <v>528</v>
      </c>
      <c r="D140" s="419">
        <v>2.54</v>
      </c>
      <c r="E140" s="418">
        <v>337</v>
      </c>
      <c r="F140" s="417">
        <v>3.02</v>
      </c>
    </row>
    <row r="141" spans="1:6" s="422" customFormat="1" ht="12.75" customHeight="1">
      <c r="A141" s="423" t="s">
        <v>465</v>
      </c>
      <c r="B141" s="418">
        <v>18248</v>
      </c>
      <c r="C141" s="420">
        <v>5449</v>
      </c>
      <c r="D141" s="419">
        <v>3.35</v>
      </c>
      <c r="E141" s="418">
        <v>4470</v>
      </c>
      <c r="F141" s="417">
        <v>3.59</v>
      </c>
    </row>
    <row r="142" spans="1:6" s="422" customFormat="1" ht="12.75" customHeight="1">
      <c r="A142" s="423" t="s">
        <v>464</v>
      </c>
      <c r="B142" s="418">
        <v>2040</v>
      </c>
      <c r="C142" s="420">
        <v>684</v>
      </c>
      <c r="D142" s="419">
        <v>2.98</v>
      </c>
      <c r="E142" s="418">
        <v>572</v>
      </c>
      <c r="F142" s="417">
        <v>3.15</v>
      </c>
    </row>
    <row r="143" spans="1:6" s="422" customFormat="1" ht="12.75" customHeight="1">
      <c r="A143" s="423" t="s">
        <v>463</v>
      </c>
      <c r="B143" s="418">
        <v>21039</v>
      </c>
      <c r="C143" s="420">
        <v>7193</v>
      </c>
      <c r="D143" s="419">
        <v>2.92</v>
      </c>
      <c r="E143" s="418">
        <v>5631</v>
      </c>
      <c r="F143" s="417">
        <v>3.33</v>
      </c>
    </row>
    <row r="144" spans="1:6" ht="12.75" customHeight="1">
      <c r="A144" s="415"/>
      <c r="B144" s="414"/>
      <c r="C144" s="414"/>
      <c r="D144" s="414"/>
      <c r="E144" s="444"/>
      <c r="F144" s="412"/>
    </row>
    <row r="145" spans="1:6" ht="12.75" customHeight="1">
      <c r="A145" s="409"/>
      <c r="B145" s="441"/>
      <c r="C145" s="441"/>
      <c r="D145" s="441"/>
      <c r="E145" s="443"/>
      <c r="F145" s="409"/>
    </row>
    <row r="146" spans="1:6" ht="12.75" customHeight="1">
      <c r="A146" s="442" t="s">
        <v>429</v>
      </c>
      <c r="B146" s="441"/>
      <c r="C146" s="441"/>
      <c r="D146" s="441"/>
      <c r="E146" s="440"/>
      <c r="F146" s="409"/>
    </row>
    <row r="147" spans="1:6" ht="12.75" customHeight="1">
      <c r="A147" s="442"/>
      <c r="B147" s="441"/>
      <c r="C147" s="441"/>
      <c r="D147" s="441"/>
      <c r="E147" s="440"/>
      <c r="F147" s="409"/>
    </row>
    <row r="148" spans="1:6" s="424" customFormat="1" ht="15.75">
      <c r="A148" s="439" t="s">
        <v>428</v>
      </c>
      <c r="B148" s="438"/>
      <c r="C148" s="438"/>
      <c r="D148" s="437"/>
      <c r="E148" s="437"/>
      <c r="F148" s="425"/>
    </row>
    <row r="149" spans="1:6" s="424" customFormat="1" ht="15.75">
      <c r="A149" s="439" t="s">
        <v>427</v>
      </c>
      <c r="B149" s="438"/>
      <c r="C149" s="438"/>
      <c r="D149" s="437"/>
      <c r="E149" s="437"/>
      <c r="F149" s="425"/>
    </row>
    <row r="150" spans="1:6" s="424" customFormat="1" ht="12.75" customHeight="1" thickBot="1">
      <c r="A150" s="439"/>
      <c r="B150" s="438"/>
      <c r="C150" s="438"/>
      <c r="D150" s="437"/>
      <c r="E150" s="437"/>
      <c r="F150" s="425"/>
    </row>
    <row r="151" spans="1:6" s="432" customFormat="1" ht="40.5" customHeight="1" thickTop="1">
      <c r="A151" s="436" t="s">
        <v>426</v>
      </c>
      <c r="B151" s="435" t="s">
        <v>425</v>
      </c>
      <c r="C151" s="435" t="s">
        <v>424</v>
      </c>
      <c r="D151" s="435" t="s">
        <v>423</v>
      </c>
      <c r="E151" s="434" t="s">
        <v>422</v>
      </c>
      <c r="F151" s="433" t="s">
        <v>421</v>
      </c>
    </row>
    <row r="152" spans="1:6" s="424" customFormat="1" ht="12.75" customHeight="1">
      <c r="A152" s="431"/>
      <c r="B152" s="430"/>
      <c r="C152" s="430"/>
      <c r="D152" s="429"/>
      <c r="E152" s="426"/>
      <c r="F152" s="425"/>
    </row>
    <row r="153" spans="1:6" s="424" customFormat="1" ht="12.75" customHeight="1">
      <c r="A153" s="428" t="s">
        <v>462</v>
      </c>
      <c r="B153" s="427"/>
      <c r="C153" s="427"/>
      <c r="D153" s="426"/>
      <c r="E153" s="426"/>
      <c r="F153" s="425"/>
    </row>
    <row r="154" spans="1:6" s="422" customFormat="1" ht="12.75" customHeight="1">
      <c r="A154" s="423" t="s">
        <v>461</v>
      </c>
      <c r="B154" s="418">
        <v>27629</v>
      </c>
      <c r="C154" s="420">
        <v>9038</v>
      </c>
      <c r="D154" s="419">
        <v>3.06</v>
      </c>
      <c r="E154" s="418">
        <v>7433</v>
      </c>
      <c r="F154" s="417">
        <v>3.33</v>
      </c>
    </row>
    <row r="155" spans="1:6" s="422" customFormat="1" ht="12.75" customHeight="1">
      <c r="A155" s="423" t="s">
        <v>460</v>
      </c>
      <c r="B155" s="418">
        <v>1811</v>
      </c>
      <c r="C155" s="420">
        <v>755</v>
      </c>
      <c r="D155" s="419">
        <v>2.4</v>
      </c>
      <c r="E155" s="418">
        <v>435</v>
      </c>
      <c r="F155" s="417">
        <v>2.96</v>
      </c>
    </row>
    <row r="156" spans="1:6" s="422" customFormat="1" ht="12.75" customHeight="1">
      <c r="A156" s="423" t="s">
        <v>459</v>
      </c>
      <c r="B156" s="418">
        <v>12666</v>
      </c>
      <c r="C156" s="420">
        <v>2666</v>
      </c>
      <c r="D156" s="419">
        <v>4.71</v>
      </c>
      <c r="E156" s="418">
        <v>2281</v>
      </c>
      <c r="F156" s="417">
        <v>4.95</v>
      </c>
    </row>
    <row r="157" spans="1:6" s="422" customFormat="1" ht="12.75" customHeight="1">
      <c r="A157" s="423" t="s">
        <v>458</v>
      </c>
      <c r="B157" s="418">
        <v>8361</v>
      </c>
      <c r="C157" s="420">
        <v>2658</v>
      </c>
      <c r="D157" s="419">
        <v>3.14</v>
      </c>
      <c r="E157" s="418">
        <v>2194</v>
      </c>
      <c r="F157" s="417">
        <v>3.4</v>
      </c>
    </row>
    <row r="158" spans="1:6" s="422" customFormat="1" ht="12.75" customHeight="1">
      <c r="A158" s="423" t="s">
        <v>457</v>
      </c>
      <c r="B158" s="418">
        <v>47698</v>
      </c>
      <c r="C158" s="420">
        <v>14268</v>
      </c>
      <c r="D158" s="419">
        <v>3.08</v>
      </c>
      <c r="E158" s="418">
        <v>11347</v>
      </c>
      <c r="F158" s="417">
        <v>3.42</v>
      </c>
    </row>
    <row r="159" spans="1:6" s="422" customFormat="1" ht="12.75" customHeight="1">
      <c r="A159" s="423" t="s">
        <v>456</v>
      </c>
      <c r="B159" s="418">
        <v>1164</v>
      </c>
      <c r="C159" s="420">
        <v>435</v>
      </c>
      <c r="D159" s="419">
        <v>2.55</v>
      </c>
      <c r="E159" s="418">
        <v>266</v>
      </c>
      <c r="F159" s="417">
        <v>3.24</v>
      </c>
    </row>
    <row r="160" spans="1:6" s="422" customFormat="1" ht="12.75" customHeight="1">
      <c r="A160" s="423" t="s">
        <v>455</v>
      </c>
      <c r="B160" s="418">
        <v>4551</v>
      </c>
      <c r="C160" s="420">
        <v>1580</v>
      </c>
      <c r="D160" s="419">
        <v>2.88</v>
      </c>
      <c r="E160" s="418">
        <v>1011</v>
      </c>
      <c r="F160" s="417">
        <v>3.21</v>
      </c>
    </row>
    <row r="161" spans="1:6" s="422" customFormat="1" ht="12.75" customHeight="1">
      <c r="A161" s="423" t="s">
        <v>454</v>
      </c>
      <c r="B161" s="418">
        <v>14525</v>
      </c>
      <c r="C161" s="420">
        <v>3995</v>
      </c>
      <c r="D161" s="419">
        <v>3.64</v>
      </c>
      <c r="E161" s="418">
        <v>3403</v>
      </c>
      <c r="F161" s="417">
        <v>3.84</v>
      </c>
    </row>
    <row r="162" spans="1:6" s="422" customFormat="1" ht="12.75" customHeight="1">
      <c r="A162" s="423" t="s">
        <v>453</v>
      </c>
      <c r="B162" s="418">
        <v>16370</v>
      </c>
      <c r="C162" s="420">
        <v>3602</v>
      </c>
      <c r="D162" s="419">
        <v>3.55</v>
      </c>
      <c r="E162" s="418">
        <v>3362</v>
      </c>
      <c r="F162" s="417">
        <v>3.69</v>
      </c>
    </row>
    <row r="163" spans="1:6" s="422" customFormat="1" ht="12.75" customHeight="1">
      <c r="A163" s="423" t="s">
        <v>452</v>
      </c>
      <c r="B163" s="418">
        <v>337256</v>
      </c>
      <c r="C163" s="420">
        <v>129408</v>
      </c>
      <c r="D163" s="419">
        <v>2.51</v>
      </c>
      <c r="E163" s="418">
        <v>74688</v>
      </c>
      <c r="F163" s="417">
        <v>3.24</v>
      </c>
    </row>
    <row r="164" spans="1:6" s="422" customFormat="1" ht="12.75" customHeight="1">
      <c r="A164" s="423" t="s">
        <v>380</v>
      </c>
      <c r="B164" s="418">
        <v>17821</v>
      </c>
      <c r="C164" s="420">
        <v>5734</v>
      </c>
      <c r="D164" s="419">
        <v>3.08</v>
      </c>
      <c r="E164" s="418">
        <v>4076</v>
      </c>
      <c r="F164" s="417">
        <v>3.62</v>
      </c>
    </row>
    <row r="165" spans="1:6" s="422" customFormat="1" ht="12.75" customHeight="1">
      <c r="A165" s="423" t="s">
        <v>381</v>
      </c>
      <c r="B165" s="418">
        <v>3860</v>
      </c>
      <c r="C165" s="420">
        <v>1165</v>
      </c>
      <c r="D165" s="419">
        <v>3.31</v>
      </c>
      <c r="E165" s="418">
        <v>885</v>
      </c>
      <c r="F165" s="417">
        <v>3.65</v>
      </c>
    </row>
    <row r="166" spans="1:6" s="422" customFormat="1" ht="12.75" customHeight="1">
      <c r="A166" s="423" t="s">
        <v>379</v>
      </c>
      <c r="B166" s="418">
        <v>13177</v>
      </c>
      <c r="C166" s="420">
        <v>2980</v>
      </c>
      <c r="D166" s="419">
        <v>4.25</v>
      </c>
      <c r="E166" s="418">
        <v>2523</v>
      </c>
      <c r="F166" s="417">
        <v>4.47</v>
      </c>
    </row>
    <row r="167" spans="1:6" s="422" customFormat="1" ht="12.75" customHeight="1">
      <c r="A167" s="423" t="s">
        <v>451</v>
      </c>
      <c r="B167" s="418">
        <v>778</v>
      </c>
      <c r="C167" s="420">
        <v>208</v>
      </c>
      <c r="D167" s="419">
        <v>3.74</v>
      </c>
      <c r="E167" s="418">
        <v>168</v>
      </c>
      <c r="F167" s="417">
        <v>4.11</v>
      </c>
    </row>
    <row r="168" spans="1:6" s="422" customFormat="1" ht="12.75" customHeight="1">
      <c r="A168" s="423" t="s">
        <v>450</v>
      </c>
      <c r="B168" s="418">
        <v>7479</v>
      </c>
      <c r="C168" s="420">
        <v>2842</v>
      </c>
      <c r="D168" s="419">
        <v>2.63</v>
      </c>
      <c r="E168" s="418">
        <v>2020</v>
      </c>
      <c r="F168" s="417">
        <v>3.09</v>
      </c>
    </row>
    <row r="169" spans="1:6" s="422" customFormat="1" ht="12.75" customHeight="1">
      <c r="A169" s="423" t="s">
        <v>449</v>
      </c>
      <c r="B169" s="418">
        <v>13730</v>
      </c>
      <c r="C169" s="420">
        <v>5587</v>
      </c>
      <c r="D169" s="419">
        <v>2.45</v>
      </c>
      <c r="E169" s="418">
        <v>3376</v>
      </c>
      <c r="F169" s="417">
        <v>3.1</v>
      </c>
    </row>
    <row r="170" spans="1:6" s="422" customFormat="1" ht="12.75" customHeight="1">
      <c r="A170" s="423" t="s">
        <v>448</v>
      </c>
      <c r="B170" s="418">
        <v>5451</v>
      </c>
      <c r="C170" s="420">
        <v>1341</v>
      </c>
      <c r="D170" s="419">
        <v>4.05</v>
      </c>
      <c r="E170" s="418">
        <v>1130</v>
      </c>
      <c r="F170" s="417">
        <v>4.24</v>
      </c>
    </row>
    <row r="171" spans="1:6" s="422" customFormat="1" ht="12.75" customHeight="1">
      <c r="A171" s="423" t="s">
        <v>447</v>
      </c>
      <c r="B171" s="418">
        <v>4481</v>
      </c>
      <c r="C171" s="420">
        <v>1062</v>
      </c>
      <c r="D171" s="419">
        <v>4.17</v>
      </c>
      <c r="E171" s="418">
        <v>828</v>
      </c>
      <c r="F171" s="417">
        <v>4.71</v>
      </c>
    </row>
    <row r="172" spans="1:6" s="422" customFormat="1" ht="12.75" customHeight="1">
      <c r="A172" s="423" t="s">
        <v>446</v>
      </c>
      <c r="B172" s="418">
        <v>38216</v>
      </c>
      <c r="C172" s="420">
        <v>8383</v>
      </c>
      <c r="D172" s="419">
        <v>4.45</v>
      </c>
      <c r="E172" s="418">
        <v>6934</v>
      </c>
      <c r="F172" s="417">
        <v>4.6</v>
      </c>
    </row>
    <row r="173" spans="1:6" s="422" customFormat="1" ht="12.75" customHeight="1">
      <c r="A173" s="423" t="s">
        <v>445</v>
      </c>
      <c r="B173" s="418">
        <v>11674</v>
      </c>
      <c r="C173" s="420">
        <v>3941</v>
      </c>
      <c r="D173" s="419">
        <v>2.95</v>
      </c>
      <c r="E173" s="418">
        <v>2848</v>
      </c>
      <c r="F173" s="417">
        <v>3.38</v>
      </c>
    </row>
    <row r="174" spans="1:6" s="422" customFormat="1" ht="12.75" customHeight="1">
      <c r="A174" s="423" t="s">
        <v>444</v>
      </c>
      <c r="B174" s="418">
        <v>5236</v>
      </c>
      <c r="C174" s="420">
        <v>1822</v>
      </c>
      <c r="D174" s="419">
        <v>2.87</v>
      </c>
      <c r="E174" s="418">
        <v>1232</v>
      </c>
      <c r="F174" s="417">
        <v>3.47</v>
      </c>
    </row>
    <row r="175" spans="1:6" s="422" customFormat="1" ht="12.75" customHeight="1">
      <c r="A175" s="423" t="s">
        <v>443</v>
      </c>
      <c r="B175" s="418">
        <v>5485</v>
      </c>
      <c r="C175" s="420">
        <v>1600</v>
      </c>
      <c r="D175" s="419">
        <v>3.43</v>
      </c>
      <c r="E175" s="418">
        <v>1308</v>
      </c>
      <c r="F175" s="417">
        <v>3.77</v>
      </c>
    </row>
    <row r="176" spans="1:6" s="422" customFormat="1" ht="12.75" customHeight="1">
      <c r="A176" s="423" t="s">
        <v>442</v>
      </c>
      <c r="B176" s="418">
        <v>1634</v>
      </c>
      <c r="C176" s="420">
        <v>554</v>
      </c>
      <c r="D176" s="419">
        <v>2.9</v>
      </c>
      <c r="E176" s="418">
        <v>498</v>
      </c>
      <c r="F176" s="417">
        <v>3.07</v>
      </c>
    </row>
    <row r="177" spans="1:6" s="422" customFormat="1" ht="12.75" customHeight="1">
      <c r="A177" s="423" t="s">
        <v>441</v>
      </c>
      <c r="B177" s="418">
        <v>4499</v>
      </c>
      <c r="C177" s="420">
        <v>1006</v>
      </c>
      <c r="D177" s="419">
        <v>4.44</v>
      </c>
      <c r="E177" s="418">
        <v>888</v>
      </c>
      <c r="F177" s="417">
        <v>4.49</v>
      </c>
    </row>
    <row r="178" spans="1:6" s="424" customFormat="1" ht="12.75" customHeight="1">
      <c r="A178" s="428"/>
      <c r="B178" s="418"/>
      <c r="C178" s="420"/>
      <c r="D178" s="419"/>
      <c r="E178" s="418"/>
      <c r="F178" s="417"/>
    </row>
    <row r="179" spans="1:6" s="416" customFormat="1" ht="12.75" customHeight="1">
      <c r="A179" s="428" t="s">
        <v>224</v>
      </c>
      <c r="B179" s="418">
        <v>66921</v>
      </c>
      <c r="C179" s="420">
        <v>23213</v>
      </c>
      <c r="D179" s="419">
        <v>2.88</v>
      </c>
      <c r="E179" s="418">
        <v>16121</v>
      </c>
      <c r="F179" s="417">
        <v>3.3</v>
      </c>
    </row>
    <row r="180" spans="1:6" s="422" customFormat="1" ht="12.75" customHeight="1">
      <c r="A180" s="423" t="s">
        <v>440</v>
      </c>
      <c r="B180" s="418">
        <v>2223</v>
      </c>
      <c r="C180" s="420">
        <v>659</v>
      </c>
      <c r="D180" s="419">
        <v>3.36</v>
      </c>
      <c r="E180" s="418">
        <v>478</v>
      </c>
      <c r="F180" s="417">
        <v>3.86</v>
      </c>
    </row>
    <row r="181" spans="1:6" s="422" customFormat="1" ht="12.75" customHeight="1">
      <c r="A181" s="423" t="s">
        <v>439</v>
      </c>
      <c r="B181" s="418">
        <v>2390</v>
      </c>
      <c r="C181" s="420">
        <v>740</v>
      </c>
      <c r="D181" s="419">
        <v>3.23</v>
      </c>
      <c r="E181" s="418">
        <v>583</v>
      </c>
      <c r="F181" s="417">
        <v>3.6</v>
      </c>
    </row>
    <row r="182" spans="1:6" s="422" customFormat="1" ht="12.75" customHeight="1">
      <c r="A182" s="423" t="s">
        <v>438</v>
      </c>
      <c r="B182" s="418">
        <v>431</v>
      </c>
      <c r="C182" s="420">
        <v>166</v>
      </c>
      <c r="D182" s="419">
        <v>2.6</v>
      </c>
      <c r="E182" s="418">
        <v>100</v>
      </c>
      <c r="F182" s="417">
        <v>3.18</v>
      </c>
    </row>
    <row r="183" spans="1:6" s="422" customFormat="1" ht="12.75" customHeight="1">
      <c r="A183" s="423" t="s">
        <v>377</v>
      </c>
      <c r="B183" s="418">
        <v>450</v>
      </c>
      <c r="C183" s="420">
        <v>186</v>
      </c>
      <c r="D183" s="419">
        <v>2.42</v>
      </c>
      <c r="E183" s="418">
        <v>115</v>
      </c>
      <c r="F183" s="417">
        <v>2.87</v>
      </c>
    </row>
    <row r="184" spans="1:6" s="422" customFormat="1" ht="12.75" customHeight="1">
      <c r="A184" s="423" t="s">
        <v>437</v>
      </c>
      <c r="B184" s="418">
        <v>3835</v>
      </c>
      <c r="C184" s="420">
        <v>1055</v>
      </c>
      <c r="D184" s="419">
        <v>3.62</v>
      </c>
      <c r="E184" s="418">
        <v>831</v>
      </c>
      <c r="F184" s="417">
        <v>4</v>
      </c>
    </row>
    <row r="185" spans="1:6" s="422" customFormat="1" ht="12.75" customHeight="1">
      <c r="A185" s="423" t="s">
        <v>436</v>
      </c>
      <c r="B185" s="418">
        <v>2638</v>
      </c>
      <c r="C185" s="420">
        <v>868</v>
      </c>
      <c r="D185" s="419">
        <v>3.04</v>
      </c>
      <c r="E185" s="418">
        <v>643</v>
      </c>
      <c r="F185" s="417">
        <v>3.49</v>
      </c>
    </row>
    <row r="186" spans="1:6" s="422" customFormat="1" ht="12.75" customHeight="1">
      <c r="A186" s="423" t="s">
        <v>435</v>
      </c>
      <c r="B186" s="418">
        <v>4595</v>
      </c>
      <c r="C186" s="420">
        <v>1670</v>
      </c>
      <c r="D186" s="419">
        <v>2.75</v>
      </c>
      <c r="E186" s="418">
        <v>1203</v>
      </c>
      <c r="F186" s="417">
        <v>3.16</v>
      </c>
    </row>
    <row r="187" spans="1:6" s="422" customFormat="1" ht="12.75" customHeight="1">
      <c r="A187" s="423" t="s">
        <v>434</v>
      </c>
      <c r="B187" s="418">
        <v>428</v>
      </c>
      <c r="C187" s="420">
        <v>156</v>
      </c>
      <c r="D187" s="419">
        <v>2.52</v>
      </c>
      <c r="E187" s="418">
        <v>102</v>
      </c>
      <c r="F187" s="417">
        <v>2.91</v>
      </c>
    </row>
    <row r="188" spans="1:6" s="422" customFormat="1" ht="12.75" customHeight="1">
      <c r="A188" s="423" t="s">
        <v>433</v>
      </c>
      <c r="B188" s="418">
        <v>10699</v>
      </c>
      <c r="C188" s="420">
        <v>3653</v>
      </c>
      <c r="D188" s="419">
        <v>2.89</v>
      </c>
      <c r="E188" s="418">
        <v>2506</v>
      </c>
      <c r="F188" s="417">
        <v>3.36</v>
      </c>
    </row>
    <row r="189" spans="1:6" s="422" customFormat="1" ht="12.75" customHeight="1">
      <c r="A189" s="423" t="s">
        <v>432</v>
      </c>
      <c r="B189" s="418">
        <v>749</v>
      </c>
      <c r="C189" s="420">
        <v>203</v>
      </c>
      <c r="D189" s="419">
        <v>3.69</v>
      </c>
      <c r="E189" s="418">
        <v>162</v>
      </c>
      <c r="F189" s="417">
        <v>4.05</v>
      </c>
    </row>
    <row r="190" spans="1:6" s="422" customFormat="1" ht="12.75" customHeight="1">
      <c r="A190" s="423" t="s">
        <v>431</v>
      </c>
      <c r="B190" s="418">
        <v>3537</v>
      </c>
      <c r="C190" s="420">
        <v>1165</v>
      </c>
      <c r="D190" s="419">
        <v>3.03</v>
      </c>
      <c r="E190" s="418">
        <v>821</v>
      </c>
      <c r="F190" s="417">
        <v>3.6</v>
      </c>
    </row>
    <row r="191" spans="1:6" s="422" customFormat="1" ht="12.75" customHeight="1">
      <c r="A191" s="423" t="s">
        <v>430</v>
      </c>
      <c r="B191" s="418">
        <v>2803</v>
      </c>
      <c r="C191" s="420">
        <v>958</v>
      </c>
      <c r="D191" s="419">
        <v>2.93</v>
      </c>
      <c r="E191" s="418">
        <v>672</v>
      </c>
      <c r="F191" s="417">
        <v>3.28</v>
      </c>
    </row>
    <row r="192" spans="1:6" s="422" customFormat="1" ht="12.75" customHeight="1">
      <c r="A192" s="423" t="s">
        <v>374</v>
      </c>
      <c r="B192" s="418">
        <v>2144</v>
      </c>
      <c r="C192" s="420">
        <v>730</v>
      </c>
      <c r="D192" s="419">
        <v>2.93</v>
      </c>
      <c r="E192" s="418">
        <v>512</v>
      </c>
      <c r="F192" s="417">
        <v>3.41</v>
      </c>
    </row>
    <row r="193" spans="1:6" ht="12.75" customHeight="1">
      <c r="A193" s="415"/>
      <c r="B193" s="414"/>
      <c r="C193" s="414"/>
      <c r="D193" s="414"/>
      <c r="E193" s="444"/>
      <c r="F193" s="412"/>
    </row>
    <row r="194" spans="1:6" ht="12.75" customHeight="1">
      <c r="A194" s="409"/>
      <c r="B194" s="441"/>
      <c r="C194" s="441"/>
      <c r="D194" s="441"/>
      <c r="E194" s="443"/>
      <c r="F194" s="409"/>
    </row>
    <row r="195" spans="1:6" ht="12.75" customHeight="1">
      <c r="A195" s="442" t="s">
        <v>429</v>
      </c>
      <c r="B195" s="441"/>
      <c r="C195" s="441"/>
      <c r="D195" s="441"/>
      <c r="E195" s="440"/>
      <c r="F195" s="409"/>
    </row>
    <row r="196" spans="1:6" ht="12.75" customHeight="1">
      <c r="A196" s="442"/>
      <c r="B196" s="441"/>
      <c r="C196" s="441"/>
      <c r="D196" s="441"/>
      <c r="E196" s="440"/>
      <c r="F196" s="409"/>
    </row>
    <row r="197" spans="1:6" s="424" customFormat="1" ht="15.75">
      <c r="A197" s="439" t="s">
        <v>428</v>
      </c>
      <c r="B197" s="438"/>
      <c r="C197" s="438"/>
      <c r="D197" s="437"/>
      <c r="E197" s="437"/>
      <c r="F197" s="425"/>
    </row>
    <row r="198" spans="1:6" s="424" customFormat="1" ht="15.75">
      <c r="A198" s="439" t="s">
        <v>427</v>
      </c>
      <c r="B198" s="438"/>
      <c r="C198" s="438"/>
      <c r="D198" s="437"/>
      <c r="E198" s="437"/>
      <c r="F198" s="425"/>
    </row>
    <row r="199" spans="1:6" s="424" customFormat="1" ht="12.75" customHeight="1" thickBot="1">
      <c r="A199" s="439"/>
      <c r="B199" s="438"/>
      <c r="C199" s="438"/>
      <c r="D199" s="437"/>
      <c r="E199" s="437"/>
      <c r="F199" s="425"/>
    </row>
    <row r="200" spans="1:6" s="432" customFormat="1" ht="40.5" customHeight="1" thickTop="1">
      <c r="A200" s="436" t="s">
        <v>426</v>
      </c>
      <c r="B200" s="435" t="s">
        <v>425</v>
      </c>
      <c r="C200" s="435" t="s">
        <v>424</v>
      </c>
      <c r="D200" s="435" t="s">
        <v>423</v>
      </c>
      <c r="E200" s="434" t="s">
        <v>422</v>
      </c>
      <c r="F200" s="433" t="s">
        <v>421</v>
      </c>
    </row>
    <row r="201" spans="1:6" s="424" customFormat="1" ht="12.75" customHeight="1">
      <c r="A201" s="431"/>
      <c r="B201" s="430"/>
      <c r="C201" s="430"/>
      <c r="D201" s="429"/>
      <c r="E201" s="426"/>
      <c r="F201" s="425"/>
    </row>
    <row r="202" spans="1:6" s="424" customFormat="1" ht="12.75" customHeight="1">
      <c r="A202" s="428" t="s">
        <v>420</v>
      </c>
      <c r="B202" s="427"/>
      <c r="C202" s="427"/>
      <c r="D202" s="426"/>
      <c r="E202" s="426"/>
      <c r="F202" s="425"/>
    </row>
    <row r="203" spans="1:6" s="422" customFormat="1" ht="12.75" customHeight="1">
      <c r="A203" s="423" t="s">
        <v>419</v>
      </c>
      <c r="B203" s="418">
        <v>2363</v>
      </c>
      <c r="C203" s="420">
        <v>872</v>
      </c>
      <c r="D203" s="419">
        <v>2.71</v>
      </c>
      <c r="E203" s="418">
        <v>633</v>
      </c>
      <c r="F203" s="417">
        <v>3.07</v>
      </c>
    </row>
    <row r="204" spans="1:6" s="422" customFormat="1" ht="12.75" customHeight="1">
      <c r="A204" s="423" t="s">
        <v>375</v>
      </c>
      <c r="B204" s="418">
        <v>6455</v>
      </c>
      <c r="C204" s="420">
        <v>2333</v>
      </c>
      <c r="D204" s="419">
        <v>2.7</v>
      </c>
      <c r="E204" s="418">
        <v>1521</v>
      </c>
      <c r="F204" s="417">
        <v>3.29</v>
      </c>
    </row>
    <row r="205" spans="1:6" s="422" customFormat="1" ht="12.75" customHeight="1">
      <c r="A205" s="423" t="s">
        <v>418</v>
      </c>
      <c r="B205" s="418">
        <v>1301</v>
      </c>
      <c r="C205" s="420">
        <v>453</v>
      </c>
      <c r="D205" s="419">
        <v>2.69</v>
      </c>
      <c r="E205" s="418">
        <v>305</v>
      </c>
      <c r="F205" s="417">
        <v>3.11</v>
      </c>
    </row>
    <row r="206" spans="1:6" s="422" customFormat="1" ht="12.75" customHeight="1">
      <c r="A206" s="423" t="s">
        <v>417</v>
      </c>
      <c r="B206" s="418">
        <v>294</v>
      </c>
      <c r="C206" s="420">
        <v>106</v>
      </c>
      <c r="D206" s="419">
        <v>2.77</v>
      </c>
      <c r="E206" s="418">
        <v>73</v>
      </c>
      <c r="F206" s="417">
        <v>3.29</v>
      </c>
    </row>
    <row r="207" spans="1:6" s="422" customFormat="1" ht="12.75" customHeight="1">
      <c r="A207" s="423" t="s">
        <v>416</v>
      </c>
      <c r="B207" s="418">
        <v>979</v>
      </c>
      <c r="C207" s="420">
        <v>447</v>
      </c>
      <c r="D207" s="419">
        <v>2.19</v>
      </c>
      <c r="E207" s="418">
        <v>287</v>
      </c>
      <c r="F207" s="417">
        <v>2.64</v>
      </c>
    </row>
    <row r="208" spans="1:6" s="422" customFormat="1" ht="12.75" customHeight="1">
      <c r="A208" s="423" t="s">
        <v>415</v>
      </c>
      <c r="B208" s="418">
        <v>2158</v>
      </c>
      <c r="C208" s="420">
        <v>933</v>
      </c>
      <c r="D208" s="419">
        <v>2.22</v>
      </c>
      <c r="E208" s="418">
        <v>568</v>
      </c>
      <c r="F208" s="417">
        <v>2.61</v>
      </c>
    </row>
    <row r="209" spans="1:6" s="422" customFormat="1" ht="12.75" customHeight="1">
      <c r="A209" s="423" t="s">
        <v>414</v>
      </c>
      <c r="B209" s="418">
        <v>2906</v>
      </c>
      <c r="C209" s="420">
        <v>932</v>
      </c>
      <c r="D209" s="419">
        <v>3.1</v>
      </c>
      <c r="E209" s="418">
        <v>661</v>
      </c>
      <c r="F209" s="417">
        <v>3.63</v>
      </c>
    </row>
    <row r="210" spans="1:6" s="422" customFormat="1" ht="12.75" customHeight="1">
      <c r="A210" s="423" t="s">
        <v>413</v>
      </c>
      <c r="B210" s="418">
        <v>2254</v>
      </c>
      <c r="C210" s="420">
        <v>885</v>
      </c>
      <c r="D210" s="419">
        <v>2.55</v>
      </c>
      <c r="E210" s="418">
        <v>556</v>
      </c>
      <c r="F210" s="417">
        <v>3.11</v>
      </c>
    </row>
    <row r="211" spans="1:6" s="422" customFormat="1" ht="12.75" customHeight="1">
      <c r="A211" s="423" t="s">
        <v>412</v>
      </c>
      <c r="B211" s="418">
        <v>5188</v>
      </c>
      <c r="C211" s="420">
        <v>1930</v>
      </c>
      <c r="D211" s="419">
        <v>2.67</v>
      </c>
      <c r="E211" s="418">
        <v>1355</v>
      </c>
      <c r="F211" s="417">
        <v>3.03</v>
      </c>
    </row>
    <row r="212" spans="1:6" s="422" customFormat="1" ht="12.75" customHeight="1">
      <c r="A212" s="423" t="s">
        <v>373</v>
      </c>
      <c r="B212" s="418">
        <v>1855</v>
      </c>
      <c r="C212" s="420">
        <v>655</v>
      </c>
      <c r="D212" s="419">
        <v>2.73</v>
      </c>
      <c r="E212" s="418">
        <v>459</v>
      </c>
      <c r="F212" s="417">
        <v>3.22</v>
      </c>
    </row>
    <row r="213" spans="1:6" s="422" customFormat="1" ht="12.75" customHeight="1">
      <c r="A213" s="423" t="s">
        <v>411</v>
      </c>
      <c r="B213" s="418">
        <v>318</v>
      </c>
      <c r="C213" s="420">
        <v>110</v>
      </c>
      <c r="D213" s="419">
        <v>2.89</v>
      </c>
      <c r="E213" s="418">
        <v>69</v>
      </c>
      <c r="F213" s="417">
        <v>3.25</v>
      </c>
    </row>
    <row r="214" spans="1:6" s="422" customFormat="1" ht="12.75" customHeight="1">
      <c r="A214" s="423"/>
      <c r="B214" s="418"/>
      <c r="C214" s="420"/>
      <c r="D214" s="419"/>
      <c r="E214" s="418"/>
      <c r="F214" s="417"/>
    </row>
    <row r="215" spans="1:6" s="416" customFormat="1" ht="12.75" customHeight="1">
      <c r="A215" s="421" t="s">
        <v>334</v>
      </c>
      <c r="B215" s="418">
        <v>170</v>
      </c>
      <c r="C215" s="420">
        <v>27</v>
      </c>
      <c r="D215" s="419">
        <v>6.3</v>
      </c>
      <c r="E215" s="418">
        <v>26</v>
      </c>
      <c r="F215" s="417">
        <v>6.08</v>
      </c>
    </row>
    <row r="216" spans="1:6" ht="12.75" customHeight="1">
      <c r="A216" s="415"/>
      <c r="B216" s="413"/>
      <c r="C216" s="414"/>
      <c r="D216" s="413"/>
      <c r="E216" s="413"/>
      <c r="F216" s="412"/>
    </row>
    <row r="217" spans="1:5" ht="12.75" customHeight="1">
      <c r="A217" s="409"/>
      <c r="B217" s="411"/>
      <c r="C217" s="410"/>
      <c r="D217" s="409"/>
      <c r="E217" s="409"/>
    </row>
    <row r="218" ht="12.75" customHeight="1">
      <c r="A218" s="408" t="s">
        <v>410</v>
      </c>
    </row>
    <row r="219" ht="12.75" customHeight="1">
      <c r="A219" s="408" t="s">
        <v>409</v>
      </c>
    </row>
    <row r="220" ht="12.75">
      <c r="A220" s="407" t="s">
        <v>408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7.140625" style="146" customWidth="1"/>
    <col min="3" max="3" width="11.7109375" style="146" customWidth="1"/>
    <col min="4" max="4" width="11.421875" style="146" customWidth="1"/>
    <col min="5" max="5" width="12.421875" style="146" customWidth="1"/>
  </cols>
  <sheetData>
    <row r="1" spans="1:5" s="326" customFormat="1" ht="15.75">
      <c r="A1" s="13" t="s">
        <v>599</v>
      </c>
      <c r="B1" s="13"/>
      <c r="C1" s="13"/>
      <c r="D1" s="13"/>
      <c r="E1" s="13"/>
    </row>
    <row r="2" spans="1:5" s="326" customFormat="1" ht="15.75" customHeight="1">
      <c r="A2" s="13" t="s">
        <v>623</v>
      </c>
      <c r="B2" s="13"/>
      <c r="C2" s="13"/>
      <c r="D2" s="13"/>
      <c r="E2" s="13"/>
    </row>
    <row r="3" spans="2:5" s="326" customFormat="1" ht="12.75" customHeight="1">
      <c r="B3" s="496"/>
      <c r="C3" s="496"/>
      <c r="D3" s="496"/>
      <c r="E3" s="496"/>
    </row>
    <row r="4" spans="1:5" s="326" customFormat="1" ht="12.75" customHeight="1">
      <c r="A4" s="497" t="s">
        <v>622</v>
      </c>
      <c r="B4" s="13"/>
      <c r="C4" s="13"/>
      <c r="D4" s="13"/>
      <c r="E4" s="13"/>
    </row>
    <row r="5" spans="2:5" s="326" customFormat="1" ht="12.75" customHeight="1" thickBot="1">
      <c r="B5" s="496"/>
      <c r="C5" s="496"/>
      <c r="D5" s="496"/>
      <c r="E5" s="496"/>
    </row>
    <row r="6" spans="1:5" s="104" customFormat="1" ht="24" customHeight="1" thickTop="1">
      <c r="A6" s="495"/>
      <c r="B6" s="494"/>
      <c r="C6" s="24" t="s">
        <v>621</v>
      </c>
      <c r="D6" s="24"/>
      <c r="E6" s="24"/>
    </row>
    <row r="7" spans="1:5" s="104" customFormat="1" ht="24" customHeight="1">
      <c r="A7" s="493"/>
      <c r="B7" s="492"/>
      <c r="C7" s="491" t="s">
        <v>620</v>
      </c>
      <c r="D7" s="491"/>
      <c r="E7" s="490"/>
    </row>
    <row r="8" spans="1:5" s="403" customFormat="1" ht="51.75" customHeight="1">
      <c r="A8" s="489" t="s">
        <v>619</v>
      </c>
      <c r="B8" s="488" t="s">
        <v>618</v>
      </c>
      <c r="C8" s="105">
        <v>2010</v>
      </c>
      <c r="D8" s="105">
        <v>2011</v>
      </c>
      <c r="E8" s="487" t="s">
        <v>617</v>
      </c>
    </row>
    <row r="9" spans="1:4" ht="12.75" customHeight="1">
      <c r="A9" s="63"/>
      <c r="B9" s="177"/>
      <c r="C9" s="178"/>
      <c r="D9" s="178"/>
    </row>
    <row r="10" spans="1:4" ht="12.75" customHeight="1">
      <c r="A10" s="63" t="s">
        <v>231</v>
      </c>
      <c r="B10" s="177"/>
      <c r="C10" s="178"/>
      <c r="D10" s="178"/>
    </row>
    <row r="11" spans="1:5" ht="12.75" customHeight="1">
      <c r="A11" s="481" t="s">
        <v>616</v>
      </c>
      <c r="B11" s="465">
        <v>1374810</v>
      </c>
      <c r="C11" s="464">
        <v>40</v>
      </c>
      <c r="D11" s="463">
        <v>40</v>
      </c>
      <c r="E11" s="467">
        <v>19</v>
      </c>
    </row>
    <row r="12" spans="1:5" ht="12.75" customHeight="1">
      <c r="A12" s="481" t="s">
        <v>615</v>
      </c>
      <c r="B12" s="465">
        <v>1374810</v>
      </c>
      <c r="C12" s="464">
        <v>40</v>
      </c>
      <c r="D12" s="463">
        <v>40</v>
      </c>
      <c r="E12" s="467">
        <v>18</v>
      </c>
    </row>
    <row r="13" spans="1:5" ht="12.75" customHeight="1">
      <c r="A13" s="63"/>
      <c r="B13" s="484"/>
      <c r="C13" s="482"/>
      <c r="D13" s="463"/>
      <c r="E13" s="467"/>
    </row>
    <row r="14" spans="1:5" ht="12.75" customHeight="1">
      <c r="A14" s="466" t="s">
        <v>614</v>
      </c>
      <c r="B14" s="486"/>
      <c r="C14" s="485" t="s">
        <v>47</v>
      </c>
      <c r="D14" s="464"/>
      <c r="E14" s="462"/>
    </row>
    <row r="15" spans="1:5" ht="12.75" customHeight="1">
      <c r="A15" s="477" t="s">
        <v>613</v>
      </c>
      <c r="B15" s="465">
        <v>963607</v>
      </c>
      <c r="C15" s="464">
        <v>53</v>
      </c>
      <c r="D15" s="463">
        <v>53</v>
      </c>
      <c r="E15" s="467">
        <v>129</v>
      </c>
    </row>
    <row r="16" spans="1:5" ht="8.25" customHeight="1">
      <c r="A16" s="63"/>
      <c r="B16" s="484"/>
      <c r="C16" s="482"/>
      <c r="D16" s="463"/>
      <c r="E16" s="483"/>
    </row>
    <row r="17" spans="1:5" ht="12.75" customHeight="1">
      <c r="A17" s="63" t="s">
        <v>612</v>
      </c>
      <c r="B17" s="476" t="s">
        <v>47</v>
      </c>
      <c r="C17" s="482"/>
      <c r="D17" s="463"/>
      <c r="E17" s="467"/>
    </row>
    <row r="18" spans="1:5" ht="12.75" customHeight="1">
      <c r="A18" s="481" t="s">
        <v>611</v>
      </c>
      <c r="B18" s="465">
        <v>963607</v>
      </c>
      <c r="C18" s="464">
        <v>43</v>
      </c>
      <c r="D18" s="464">
        <v>43</v>
      </c>
      <c r="E18" s="467">
        <v>597</v>
      </c>
    </row>
    <row r="19" spans="1:5" ht="12.75" customHeight="1">
      <c r="A19" s="477" t="s">
        <v>609</v>
      </c>
      <c r="B19" s="465">
        <v>963607</v>
      </c>
      <c r="C19" s="464">
        <v>10</v>
      </c>
      <c r="D19" s="464">
        <v>12</v>
      </c>
      <c r="E19" s="462">
        <v>384</v>
      </c>
    </row>
    <row r="20" spans="1:5" ht="12.75" customHeight="1">
      <c r="A20" s="63"/>
      <c r="B20" s="475"/>
      <c r="C20" s="474"/>
      <c r="D20" s="473"/>
      <c r="E20" s="480" t="s">
        <v>47</v>
      </c>
    </row>
    <row r="21" spans="1:5" ht="12.75" customHeight="1">
      <c r="A21" s="466" t="s">
        <v>610</v>
      </c>
      <c r="B21" s="476" t="s">
        <v>47</v>
      </c>
      <c r="C21" s="479" t="s">
        <v>47</v>
      </c>
      <c r="D21" s="473"/>
      <c r="E21" s="478" t="s">
        <v>47</v>
      </c>
    </row>
    <row r="22" spans="1:5" ht="12.75" customHeight="1">
      <c r="A22" s="477" t="s">
        <v>609</v>
      </c>
      <c r="B22" s="476">
        <v>340936</v>
      </c>
      <c r="C22" s="464">
        <v>53</v>
      </c>
      <c r="D22" s="464">
        <v>55</v>
      </c>
      <c r="E22" s="467">
        <v>383</v>
      </c>
    </row>
    <row r="23" spans="1:5" ht="12.75" customHeight="1">
      <c r="A23" s="63"/>
      <c r="B23" s="475"/>
      <c r="C23" s="474"/>
      <c r="D23" s="473"/>
      <c r="E23" s="472"/>
    </row>
    <row r="24" spans="1:5" ht="12.75" customHeight="1">
      <c r="A24" s="466" t="s">
        <v>608</v>
      </c>
      <c r="B24" s="465">
        <v>186738</v>
      </c>
      <c r="C24" s="464">
        <v>334</v>
      </c>
      <c r="D24" s="464">
        <v>335</v>
      </c>
      <c r="E24" s="467">
        <v>726</v>
      </c>
    </row>
    <row r="25" spans="1:5" ht="12.75" customHeight="1">
      <c r="A25" s="466" t="s">
        <v>607</v>
      </c>
      <c r="B25" s="465">
        <v>90</v>
      </c>
      <c r="C25" s="471" t="s">
        <v>606</v>
      </c>
      <c r="D25" s="471" t="s">
        <v>605</v>
      </c>
      <c r="E25" s="467">
        <v>1682</v>
      </c>
    </row>
    <row r="26" spans="1:5" ht="12.75" customHeight="1">
      <c r="A26" s="466" t="s">
        <v>604</v>
      </c>
      <c r="B26" s="465">
        <v>67701</v>
      </c>
      <c r="C26" s="464">
        <v>781</v>
      </c>
      <c r="D26" s="464">
        <v>780</v>
      </c>
      <c r="E26" s="467">
        <v>715</v>
      </c>
    </row>
    <row r="27" spans="1:5" ht="12.75" customHeight="1">
      <c r="A27" s="466" t="s">
        <v>603</v>
      </c>
      <c r="B27" s="465">
        <v>156674</v>
      </c>
      <c r="C27" s="464">
        <v>402</v>
      </c>
      <c r="D27" s="464">
        <v>401</v>
      </c>
      <c r="E27" s="467">
        <v>538</v>
      </c>
    </row>
    <row r="28" spans="1:5" ht="12.75" customHeight="1">
      <c r="A28" s="63"/>
      <c r="B28" s="470"/>
      <c r="C28" s="124"/>
      <c r="D28" s="469"/>
      <c r="E28" s="468"/>
    </row>
    <row r="29" spans="1:5" ht="12.75" customHeight="1">
      <c r="A29" s="466" t="s">
        <v>602</v>
      </c>
      <c r="B29" s="465">
        <v>186738</v>
      </c>
      <c r="C29" s="464">
        <v>4</v>
      </c>
      <c r="D29" s="463">
        <v>4</v>
      </c>
      <c r="E29" s="467">
        <v>104</v>
      </c>
    </row>
    <row r="30" spans="1:5" ht="12.75" customHeight="1">
      <c r="A30" s="466" t="s">
        <v>601</v>
      </c>
      <c r="B30" s="465">
        <v>156674</v>
      </c>
      <c r="C30" s="464">
        <v>11</v>
      </c>
      <c r="D30" s="463">
        <v>10</v>
      </c>
      <c r="E30" s="467">
        <v>68</v>
      </c>
    </row>
    <row r="31" spans="1:5" ht="12.75" customHeight="1">
      <c r="A31" s="466" t="s">
        <v>600</v>
      </c>
      <c r="B31" s="465">
        <v>67701</v>
      </c>
      <c r="C31" s="464">
        <v>137</v>
      </c>
      <c r="D31" s="463">
        <v>135</v>
      </c>
      <c r="E31" s="462">
        <v>103</v>
      </c>
    </row>
    <row r="32" spans="1:5" ht="12.75" customHeight="1">
      <c r="A32" s="64"/>
      <c r="B32" s="163"/>
      <c r="C32" s="175"/>
      <c r="D32" s="175"/>
      <c r="E32" s="461"/>
    </row>
    <row r="33" ht="12.75" customHeight="1"/>
    <row r="34" ht="12.75" customHeight="1">
      <c r="A34" s="88" t="s">
        <v>101</v>
      </c>
    </row>
    <row r="35" spans="1:5" s="326" customFormat="1" ht="15.75">
      <c r="A35" s="13" t="s">
        <v>599</v>
      </c>
      <c r="B35" s="13"/>
      <c r="C35" s="13"/>
      <c r="D35" s="13"/>
      <c r="E35" s="13"/>
    </row>
    <row r="36" spans="1:5" s="326" customFormat="1" ht="15.75" customHeight="1">
      <c r="A36" s="13" t="s">
        <v>598</v>
      </c>
      <c r="B36" s="13"/>
      <c r="C36" s="13"/>
      <c r="D36" s="13"/>
      <c r="E36" s="13"/>
    </row>
    <row r="37" spans="1:5" s="326" customFormat="1" ht="15.75" customHeight="1">
      <c r="A37" s="13"/>
      <c r="B37" s="13"/>
      <c r="C37" s="13"/>
      <c r="D37" s="13"/>
      <c r="E37" s="13"/>
    </row>
    <row r="38" ht="12.75" customHeight="1">
      <c r="A38" s="16" t="s">
        <v>597</v>
      </c>
    </row>
    <row r="39" ht="12.75" customHeight="1">
      <c r="A39" s="16" t="s">
        <v>596</v>
      </c>
    </row>
    <row r="40" ht="12.75" customHeight="1">
      <c r="A40" s="20" t="s">
        <v>595</v>
      </c>
    </row>
    <row r="41" ht="12.75" customHeight="1">
      <c r="A41" s="16" t="s">
        <v>594</v>
      </c>
    </row>
    <row r="42" ht="12.75" customHeight="1">
      <c r="A42" s="16" t="s">
        <v>593</v>
      </c>
    </row>
    <row r="43" ht="12.75" customHeight="1">
      <c r="A43" s="16" t="s">
        <v>592</v>
      </c>
    </row>
    <row r="44" ht="12.75" customHeight="1">
      <c r="A44" s="20" t="s">
        <v>591</v>
      </c>
    </row>
    <row r="45" ht="12.75" customHeight="1">
      <c r="A45" s="16" t="s">
        <v>590</v>
      </c>
    </row>
    <row r="46" ht="12.75" customHeight="1">
      <c r="A46" s="20" t="s">
        <v>589</v>
      </c>
    </row>
    <row r="47" ht="12.75" customHeight="1">
      <c r="A47" s="16" t="s">
        <v>588</v>
      </c>
    </row>
    <row r="48" ht="12.75" customHeight="1">
      <c r="A48" s="305" t="s">
        <v>587</v>
      </c>
    </row>
    <row r="49" ht="12.75" customHeight="1">
      <c r="A49" s="460" t="s">
        <v>586</v>
      </c>
    </row>
    <row r="50" spans="1:5" ht="12.75" customHeight="1">
      <c r="A50" s="20" t="s">
        <v>585</v>
      </c>
      <c r="B50" s="458"/>
      <c r="C50" s="458"/>
      <c r="D50" s="458"/>
      <c r="E50" s="458"/>
    </row>
    <row r="51" spans="1:5" ht="12.75" customHeight="1">
      <c r="A51" s="59" t="s">
        <v>584</v>
      </c>
      <c r="B51" s="459"/>
      <c r="C51" s="459"/>
      <c r="D51" s="459"/>
      <c r="E51" s="458"/>
    </row>
    <row r="52" spans="1:4" ht="12.75" customHeight="1">
      <c r="A52" s="305" t="s">
        <v>583</v>
      </c>
      <c r="B52" s="459"/>
      <c r="C52" s="459"/>
      <c r="D52" s="459"/>
    </row>
    <row r="53" spans="1:5" ht="12.75" customHeight="1">
      <c r="A53" s="305" t="s">
        <v>582</v>
      </c>
      <c r="B53" s="459"/>
      <c r="C53" s="459"/>
      <c r="D53" s="459"/>
      <c r="E53" s="459"/>
    </row>
    <row r="54" spans="1:5" ht="12.75" customHeight="1">
      <c r="A54" s="16" t="s">
        <v>581</v>
      </c>
      <c r="B54" s="458"/>
      <c r="C54" s="458"/>
      <c r="D54" s="458"/>
      <c r="E54" s="458"/>
    </row>
    <row r="55" spans="1:5" ht="12.75" customHeight="1">
      <c r="A55" s="16" t="s">
        <v>580</v>
      </c>
      <c r="B55" s="458"/>
      <c r="C55" s="458"/>
      <c r="D55" s="458"/>
      <c r="E55" s="458"/>
    </row>
    <row r="56" spans="1:5" ht="12.75" customHeight="1">
      <c r="A56" s="16" t="s">
        <v>579</v>
      </c>
      <c r="B56" s="458"/>
      <c r="C56" s="458"/>
      <c r="D56" s="458"/>
      <c r="E56" s="458"/>
    </row>
    <row r="57" spans="1:5" ht="12.75" customHeight="1">
      <c r="A57" s="305" t="s">
        <v>578</v>
      </c>
      <c r="B57" s="304"/>
      <c r="C57" s="304"/>
      <c r="D57" s="304"/>
      <c r="E57" s="304"/>
    </row>
    <row r="58" spans="1:5" ht="12.75" customHeight="1">
      <c r="A58" s="305" t="s">
        <v>577</v>
      </c>
      <c r="B58" s="457"/>
      <c r="C58" s="457"/>
      <c r="D58" s="457"/>
      <c r="E58" s="457"/>
    </row>
    <row r="59" spans="1:5" ht="12.75" customHeight="1">
      <c r="A59" s="59" t="s">
        <v>576</v>
      </c>
      <c r="B59" s="457"/>
      <c r="C59" s="457"/>
      <c r="D59" s="457"/>
      <c r="E59" s="457"/>
    </row>
    <row r="60" spans="1:5" ht="12.75" customHeight="1">
      <c r="A60" s="59" t="s">
        <v>575</v>
      </c>
      <c r="B60" s="457"/>
      <c r="C60" s="457"/>
      <c r="D60" s="457"/>
      <c r="E60" s="457"/>
    </row>
    <row r="61" ht="12.75" customHeight="1">
      <c r="A61" s="20" t="s">
        <v>574</v>
      </c>
    </row>
    <row r="62" ht="12.75" customHeight="1">
      <c r="A62" s="16" t="s">
        <v>573</v>
      </c>
    </row>
    <row r="63" spans="1:4" ht="12.75" customHeight="1">
      <c r="A63" s="16" t="s">
        <v>572</v>
      </c>
      <c r="D63" s="304"/>
    </row>
    <row r="64" ht="12.75">
      <c r="A64" s="16" t="s">
        <v>571</v>
      </c>
    </row>
    <row r="65" ht="12.75">
      <c r="A65" s="16" t="s">
        <v>570</v>
      </c>
    </row>
    <row r="66" ht="12.75">
      <c r="A66" s="456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00390625" style="498" customWidth="1"/>
    <col min="2" max="3" width="15.7109375" style="498" customWidth="1"/>
    <col min="4" max="4" width="13.8515625" style="498" customWidth="1"/>
    <col min="5" max="16384" width="9.140625" style="498" customWidth="1"/>
  </cols>
  <sheetData>
    <row r="1" spans="1:4" s="526" customFormat="1" ht="15.75" customHeight="1">
      <c r="A1" s="527" t="s">
        <v>670</v>
      </c>
      <c r="B1" s="527"/>
      <c r="C1" s="527"/>
      <c r="D1" s="527"/>
    </row>
    <row r="2" spans="1:4" s="325" customFormat="1" ht="15.75" customHeight="1">
      <c r="A2" s="525" t="s">
        <v>669</v>
      </c>
      <c r="B2" s="524"/>
      <c r="C2" s="524"/>
      <c r="D2" s="524"/>
    </row>
    <row r="3" s="325" customFormat="1" ht="12.75" customHeight="1" thickBot="1"/>
    <row r="4" spans="1:4" s="520" customFormat="1" ht="34.5" customHeight="1" thickTop="1">
      <c r="A4" s="523" t="s">
        <v>668</v>
      </c>
      <c r="B4" s="523" t="s">
        <v>286</v>
      </c>
      <c r="C4" s="522" t="s">
        <v>667</v>
      </c>
      <c r="D4" s="521" t="s">
        <v>340</v>
      </c>
    </row>
    <row r="5" spans="1:4" s="517" customFormat="1" ht="9.75" customHeight="1">
      <c r="A5" s="519"/>
      <c r="B5" s="519"/>
      <c r="C5" s="519"/>
      <c r="D5" s="518"/>
    </row>
    <row r="6" spans="1:4" ht="12.75">
      <c r="A6" s="516" t="s">
        <v>666</v>
      </c>
      <c r="B6" s="515">
        <v>876156</v>
      </c>
      <c r="C6" s="515">
        <v>911841</v>
      </c>
      <c r="D6" s="514">
        <v>4.072904825168121</v>
      </c>
    </row>
    <row r="7" spans="1:4" ht="10.5" customHeight="1">
      <c r="A7" s="513"/>
      <c r="B7" s="512"/>
      <c r="C7" s="512"/>
      <c r="D7" s="511"/>
    </row>
    <row r="8" spans="1:4" ht="12.75">
      <c r="A8" s="509" t="s">
        <v>665</v>
      </c>
      <c r="B8" s="508">
        <v>27657</v>
      </c>
      <c r="C8" s="508">
        <v>29814</v>
      </c>
      <c r="D8" s="507">
        <v>7.799110532595726</v>
      </c>
    </row>
    <row r="9" spans="1:4" ht="12.75">
      <c r="A9" s="509" t="s">
        <v>664</v>
      </c>
      <c r="B9" s="508">
        <v>16105</v>
      </c>
      <c r="C9" s="508">
        <v>15786</v>
      </c>
      <c r="D9" s="507">
        <v>-1.9807513194660045</v>
      </c>
    </row>
    <row r="10" spans="1:4" ht="12.75">
      <c r="A10" s="509" t="s">
        <v>663</v>
      </c>
      <c r="B10" s="508">
        <v>9497</v>
      </c>
      <c r="C10" s="508">
        <v>9854</v>
      </c>
      <c r="D10" s="507">
        <v>3.759081815310098</v>
      </c>
    </row>
    <row r="11" spans="1:4" ht="12.75">
      <c r="A11" s="509" t="s">
        <v>662</v>
      </c>
      <c r="B11" s="508">
        <v>18996</v>
      </c>
      <c r="C11" s="508">
        <v>18491</v>
      </c>
      <c r="D11" s="507">
        <v>-2.6584544114550432</v>
      </c>
    </row>
    <row r="12" spans="1:4" ht="12.75">
      <c r="A12" s="509" t="s">
        <v>661</v>
      </c>
      <c r="B12" s="508">
        <v>18138</v>
      </c>
      <c r="C12" s="508">
        <v>17598</v>
      </c>
      <c r="D12" s="507">
        <v>-2.9771749917300694</v>
      </c>
    </row>
    <row r="13" spans="1:4" ht="12.75">
      <c r="A13" s="509" t="s">
        <v>660</v>
      </c>
      <c r="B13" s="508">
        <v>12331</v>
      </c>
      <c r="C13" s="508">
        <v>12039</v>
      </c>
      <c r="D13" s="507">
        <v>-2.3680155705133403</v>
      </c>
    </row>
    <row r="14" spans="1:4" ht="12.75">
      <c r="A14" s="509" t="s">
        <v>659</v>
      </c>
      <c r="B14" s="508">
        <v>21625</v>
      </c>
      <c r="C14" s="508">
        <v>21114</v>
      </c>
      <c r="D14" s="507">
        <v>-2.3630057803468207</v>
      </c>
    </row>
    <row r="15" spans="1:4" ht="12.75">
      <c r="A15" s="509" t="s">
        <v>658</v>
      </c>
      <c r="B15" s="508">
        <v>26122</v>
      </c>
      <c r="C15" s="508">
        <v>25734</v>
      </c>
      <c r="D15" s="507">
        <v>-1.4853380292473777</v>
      </c>
    </row>
    <row r="16" spans="1:4" ht="12.75">
      <c r="A16" s="509" t="s">
        <v>657</v>
      </c>
      <c r="B16" s="508">
        <v>19720</v>
      </c>
      <c r="C16" s="508">
        <v>20095</v>
      </c>
      <c r="D16" s="507">
        <v>1.9016227180527385</v>
      </c>
    </row>
    <row r="17" spans="1:4" ht="12.75">
      <c r="A17" s="509" t="s">
        <v>656</v>
      </c>
      <c r="B17" s="508">
        <v>29713</v>
      </c>
      <c r="C17" s="508">
        <v>29733</v>
      </c>
      <c r="D17" s="507">
        <v>0.067310604785784</v>
      </c>
    </row>
    <row r="18" spans="1:4" ht="12.75">
      <c r="A18" s="509" t="s">
        <v>655</v>
      </c>
      <c r="B18" s="508">
        <v>14186</v>
      </c>
      <c r="C18" s="508">
        <v>19014</v>
      </c>
      <c r="D18" s="507">
        <v>34.033554208374454</v>
      </c>
    </row>
    <row r="19" spans="1:4" ht="12.75">
      <c r="A19" s="509" t="s">
        <v>654</v>
      </c>
      <c r="B19" s="508">
        <v>16693</v>
      </c>
      <c r="C19" s="508">
        <v>16303</v>
      </c>
      <c r="D19" s="507">
        <v>-2.3363086323608697</v>
      </c>
    </row>
    <row r="20" spans="1:4" ht="12.75">
      <c r="A20" s="509" t="s">
        <v>653</v>
      </c>
      <c r="B20" s="508">
        <v>14570</v>
      </c>
      <c r="C20" s="508">
        <v>15620</v>
      </c>
      <c r="D20" s="507">
        <v>7.20658888126287</v>
      </c>
    </row>
    <row r="21" spans="1:4" ht="12.75">
      <c r="A21" s="509" t="s">
        <v>652</v>
      </c>
      <c r="B21" s="508">
        <v>20310</v>
      </c>
      <c r="C21" s="508">
        <v>19766</v>
      </c>
      <c r="D21" s="507">
        <v>-2.678483505662235</v>
      </c>
    </row>
    <row r="22" spans="1:4" ht="12.75">
      <c r="A22" s="509" t="s">
        <v>651</v>
      </c>
      <c r="B22" s="508">
        <v>37987</v>
      </c>
      <c r="C22" s="508">
        <v>38113</v>
      </c>
      <c r="D22" s="507">
        <v>0.331692421091426</v>
      </c>
    </row>
    <row r="23" spans="1:4" ht="12.75">
      <c r="A23" s="509" t="s">
        <v>650</v>
      </c>
      <c r="B23" s="508">
        <v>17937</v>
      </c>
      <c r="C23" s="508">
        <v>17412</v>
      </c>
      <c r="D23" s="507">
        <v>-2.9269108546579696</v>
      </c>
    </row>
    <row r="24" spans="1:4" ht="12.75">
      <c r="A24" s="509" t="s">
        <v>649</v>
      </c>
      <c r="B24" s="508">
        <v>10566</v>
      </c>
      <c r="C24" s="508">
        <v>10245</v>
      </c>
      <c r="D24" s="507">
        <v>-3.038046564452016</v>
      </c>
    </row>
    <row r="25" spans="1:4" ht="12.75">
      <c r="A25" s="509" t="s">
        <v>648</v>
      </c>
      <c r="B25" s="508">
        <v>36572</v>
      </c>
      <c r="C25" s="508">
        <v>35969</v>
      </c>
      <c r="D25" s="507">
        <v>-1.6488023624630865</v>
      </c>
    </row>
    <row r="26" spans="1:4" ht="12.75">
      <c r="A26" s="510" t="s">
        <v>647</v>
      </c>
      <c r="B26" s="508">
        <v>21246</v>
      </c>
      <c r="C26" s="508">
        <v>20626</v>
      </c>
      <c r="D26" s="507">
        <v>-2.918196366374847</v>
      </c>
    </row>
    <row r="27" spans="1:4" ht="12.75">
      <c r="A27" s="509" t="s">
        <v>646</v>
      </c>
      <c r="B27" s="508">
        <v>29320</v>
      </c>
      <c r="C27" s="508">
        <v>29104</v>
      </c>
      <c r="D27" s="507">
        <v>-0.7366984993178717</v>
      </c>
    </row>
    <row r="28" spans="1:4" ht="12.75">
      <c r="A28" s="509" t="s">
        <v>645</v>
      </c>
      <c r="B28" s="508">
        <v>49345</v>
      </c>
      <c r="C28" s="508">
        <v>47879</v>
      </c>
      <c r="D28" s="507">
        <v>-2.970919039416354</v>
      </c>
    </row>
    <row r="29" spans="1:4" ht="12.75">
      <c r="A29" s="509" t="s">
        <v>644</v>
      </c>
      <c r="B29" s="508">
        <v>59284</v>
      </c>
      <c r="C29" s="508">
        <v>61879</v>
      </c>
      <c r="D29" s="507">
        <v>4.377235004385669</v>
      </c>
    </row>
    <row r="30" spans="1:4" ht="12.75">
      <c r="A30" s="509" t="s">
        <v>643</v>
      </c>
      <c r="B30" s="508">
        <v>43794</v>
      </c>
      <c r="C30" s="508">
        <v>59877</v>
      </c>
      <c r="D30" s="507">
        <v>36.724208795725445</v>
      </c>
    </row>
    <row r="31" spans="1:4" ht="12.75">
      <c r="A31" s="509" t="s">
        <v>642</v>
      </c>
      <c r="B31" s="508">
        <v>41242</v>
      </c>
      <c r="C31" s="508">
        <v>43420</v>
      </c>
      <c r="D31" s="507">
        <v>5.281024198632462</v>
      </c>
    </row>
    <row r="32" spans="1:4" ht="12.75">
      <c r="A32" s="509" t="s">
        <v>641</v>
      </c>
      <c r="B32" s="508">
        <v>36805</v>
      </c>
      <c r="C32" s="508">
        <v>37419</v>
      </c>
      <c r="D32" s="507">
        <v>1.6682515962505096</v>
      </c>
    </row>
    <row r="33" spans="1:4" ht="12.75">
      <c r="A33" s="509" t="s">
        <v>640</v>
      </c>
      <c r="B33" s="508">
        <v>38929</v>
      </c>
      <c r="C33" s="508">
        <v>38690</v>
      </c>
      <c r="D33" s="507">
        <v>-0.6139381951758329</v>
      </c>
    </row>
    <row r="34" spans="1:4" ht="12.75">
      <c r="A34" s="509" t="s">
        <v>639</v>
      </c>
      <c r="B34" s="508">
        <v>18380</v>
      </c>
      <c r="C34" s="508">
        <v>17724</v>
      </c>
      <c r="D34" s="507">
        <v>-3.569096844396083</v>
      </c>
    </row>
    <row r="35" spans="1:4" ht="12.75">
      <c r="A35" s="509" t="s">
        <v>638</v>
      </c>
      <c r="B35" s="508">
        <v>14546</v>
      </c>
      <c r="C35" s="508">
        <v>14156</v>
      </c>
      <c r="D35" s="507">
        <v>-2.6811494568953664</v>
      </c>
    </row>
    <row r="36" spans="1:4" ht="12.75">
      <c r="A36" s="509" t="s">
        <v>637</v>
      </c>
      <c r="B36" s="508">
        <v>14391</v>
      </c>
      <c r="C36" s="508">
        <v>13891</v>
      </c>
      <c r="D36" s="507">
        <v>-3.4743937182961573</v>
      </c>
    </row>
    <row r="37" spans="1:4" ht="12.75">
      <c r="A37" s="509" t="s">
        <v>636</v>
      </c>
      <c r="B37" s="508">
        <v>34829</v>
      </c>
      <c r="C37" s="508">
        <v>33788</v>
      </c>
      <c r="D37" s="507">
        <v>-2.988888569869936</v>
      </c>
    </row>
    <row r="38" spans="1:4" ht="12.75">
      <c r="A38" s="509" t="s">
        <v>635</v>
      </c>
      <c r="B38" s="508">
        <v>45718</v>
      </c>
      <c r="C38" s="508">
        <v>43876</v>
      </c>
      <c r="D38" s="507">
        <v>-4.029047639879259</v>
      </c>
    </row>
    <row r="39" spans="1:4" ht="12.75">
      <c r="A39" s="509" t="s">
        <v>634</v>
      </c>
      <c r="B39" s="508">
        <v>11234</v>
      </c>
      <c r="C39" s="508">
        <v>11141</v>
      </c>
      <c r="D39" s="507">
        <v>-0.8278440448638062</v>
      </c>
    </row>
    <row r="40" spans="1:4" ht="12.75">
      <c r="A40" s="509" t="s">
        <v>633</v>
      </c>
      <c r="B40" s="508">
        <v>11827</v>
      </c>
      <c r="C40" s="508">
        <v>11513</v>
      </c>
      <c r="D40" s="507">
        <v>-2.6549420816775178</v>
      </c>
    </row>
    <row r="41" spans="1:4" ht="12.75">
      <c r="A41" s="509" t="s">
        <v>632</v>
      </c>
      <c r="B41" s="508">
        <v>25919</v>
      </c>
      <c r="C41" s="508">
        <v>35697</v>
      </c>
      <c r="D41" s="507">
        <v>37.7252208804352</v>
      </c>
    </row>
    <row r="42" spans="1:4" ht="12.75">
      <c r="A42" s="509" t="s">
        <v>631</v>
      </c>
      <c r="B42" s="508">
        <v>10622</v>
      </c>
      <c r="C42" s="508">
        <v>18461</v>
      </c>
      <c r="D42" s="507">
        <v>73.79966108077575</v>
      </c>
    </row>
    <row r="43" spans="1:4" ht="9" customHeight="1">
      <c r="A43" s="506"/>
      <c r="B43" s="505"/>
      <c r="C43" s="504"/>
      <c r="D43" s="503"/>
    </row>
    <row r="44" spans="1:4" ht="8.25" customHeight="1">
      <c r="A44" s="500"/>
      <c r="B44" s="500"/>
      <c r="C44" s="501"/>
      <c r="D44" s="500"/>
    </row>
    <row r="45" spans="1:4" ht="12.75">
      <c r="A45" s="502" t="s">
        <v>630</v>
      </c>
      <c r="B45" s="500"/>
      <c r="C45" s="501"/>
      <c r="D45" s="500"/>
    </row>
    <row r="46" spans="1:4" ht="12.75">
      <c r="A46" s="499" t="s">
        <v>629</v>
      </c>
      <c r="B46" s="500"/>
      <c r="C46" s="501"/>
      <c r="D46" s="500"/>
    </row>
    <row r="47" spans="1:4" ht="12.75">
      <c r="A47" s="499" t="s">
        <v>628</v>
      </c>
      <c r="B47" s="500"/>
      <c r="C47" s="501"/>
      <c r="D47" s="500"/>
    </row>
    <row r="48" spans="1:4" ht="12.75">
      <c r="A48" s="499" t="s">
        <v>627</v>
      </c>
      <c r="B48" s="500"/>
      <c r="C48" s="501"/>
      <c r="D48" s="500"/>
    </row>
    <row r="49" spans="1:4" ht="12.75">
      <c r="A49" s="499" t="s">
        <v>626</v>
      </c>
      <c r="B49" s="500"/>
      <c r="C49" s="501"/>
      <c r="D49" s="500"/>
    </row>
    <row r="50" spans="1:4" ht="12.75">
      <c r="A50" s="499" t="s">
        <v>625</v>
      </c>
      <c r="B50" s="500"/>
      <c r="C50" s="501"/>
      <c r="D50" s="500"/>
    </row>
    <row r="51" ht="12.75">
      <c r="A51" s="499" t="s">
        <v>624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6" width="11.57421875" style="0" customWidth="1"/>
  </cols>
  <sheetData>
    <row r="1" spans="1:6" s="326" customFormat="1" ht="15.75">
      <c r="A1" s="547" t="s">
        <v>679</v>
      </c>
      <c r="B1" s="13"/>
      <c r="C1" s="13"/>
      <c r="D1" s="13"/>
      <c r="E1" s="13"/>
      <c r="F1" s="528"/>
    </row>
    <row r="2" spans="1:6" s="326" customFormat="1" ht="15.75">
      <c r="A2" s="13" t="s">
        <v>696</v>
      </c>
      <c r="B2" s="13"/>
      <c r="C2" s="13"/>
      <c r="D2" s="13"/>
      <c r="E2" s="13"/>
      <c r="F2" s="528"/>
    </row>
    <row r="3" s="325" customFormat="1" ht="8.25" customHeight="1" thickBot="1">
      <c r="F3" s="382"/>
    </row>
    <row r="4" spans="1:6" s="403" customFormat="1" ht="45" customHeight="1" thickTop="1">
      <c r="A4" s="79" t="s">
        <v>695</v>
      </c>
      <c r="B4" s="79" t="s">
        <v>694</v>
      </c>
      <c r="C4" s="79" t="s">
        <v>693</v>
      </c>
      <c r="D4" s="79" t="s">
        <v>692</v>
      </c>
      <c r="E4" s="79" t="s">
        <v>423</v>
      </c>
      <c r="F4" s="78" t="s">
        <v>691</v>
      </c>
    </row>
    <row r="5" spans="1:6" s="396" customFormat="1" ht="9.75" customHeight="1">
      <c r="A5" s="546"/>
      <c r="B5" s="546"/>
      <c r="C5" s="546"/>
      <c r="D5" s="546"/>
      <c r="E5" s="546"/>
      <c r="F5" s="545"/>
    </row>
    <row r="6" spans="1:6" ht="12.75" customHeight="1">
      <c r="A6" s="516" t="s">
        <v>666</v>
      </c>
      <c r="B6" s="122">
        <v>876156</v>
      </c>
      <c r="C6" s="337">
        <v>35.7</v>
      </c>
      <c r="D6" s="544">
        <v>286450</v>
      </c>
      <c r="E6" s="543">
        <v>2.95</v>
      </c>
      <c r="F6" s="542">
        <v>3.46</v>
      </c>
    </row>
    <row r="7" spans="1:6" ht="9.75" customHeight="1">
      <c r="A7" s="6"/>
      <c r="B7" s="45"/>
      <c r="C7" s="330"/>
      <c r="D7" s="21"/>
      <c r="E7" s="541"/>
      <c r="F7" s="540"/>
    </row>
    <row r="8" spans="1:6" ht="12.75" customHeight="1">
      <c r="A8" s="5" t="s">
        <v>665</v>
      </c>
      <c r="B8" s="21">
        <v>27657</v>
      </c>
      <c r="C8" s="330">
        <v>42.1</v>
      </c>
      <c r="D8" s="21">
        <v>9666</v>
      </c>
      <c r="E8" s="541">
        <v>2.86</v>
      </c>
      <c r="F8" s="540">
        <v>3.21</v>
      </c>
    </row>
    <row r="9" spans="1:6" ht="12.75" customHeight="1">
      <c r="A9" s="536" t="s">
        <v>664</v>
      </c>
      <c r="B9" s="21">
        <v>16220</v>
      </c>
      <c r="C9" s="330">
        <v>44.7</v>
      </c>
      <c r="D9" s="21">
        <v>5466</v>
      </c>
      <c r="E9" s="541">
        <v>2.95</v>
      </c>
      <c r="F9" s="540">
        <v>3.31</v>
      </c>
    </row>
    <row r="10" spans="1:6" ht="12.75" customHeight="1">
      <c r="A10" s="536" t="s">
        <v>663</v>
      </c>
      <c r="B10" s="21">
        <v>9382</v>
      </c>
      <c r="C10" s="330">
        <v>46.8</v>
      </c>
      <c r="D10" s="21">
        <v>3538</v>
      </c>
      <c r="E10" s="541">
        <v>2.65</v>
      </c>
      <c r="F10" s="540">
        <v>3.09</v>
      </c>
    </row>
    <row r="11" spans="1:6" ht="12.75" customHeight="1">
      <c r="A11" s="536" t="s">
        <v>662</v>
      </c>
      <c r="B11" s="134">
        <v>18063</v>
      </c>
      <c r="C11" s="534">
        <v>45.4</v>
      </c>
      <c r="D11" s="134">
        <v>6362</v>
      </c>
      <c r="E11" s="533">
        <v>2.78</v>
      </c>
      <c r="F11" s="532">
        <v>3.34</v>
      </c>
    </row>
    <row r="12" spans="1:6" ht="12.75" customHeight="1">
      <c r="A12" s="536" t="s">
        <v>690</v>
      </c>
      <c r="B12" s="538"/>
      <c r="C12" s="534"/>
      <c r="D12" s="134"/>
      <c r="E12" s="533"/>
      <c r="F12" s="532"/>
    </row>
    <row r="13" spans="1:6" ht="12.75" customHeight="1">
      <c r="A13" s="539" t="s">
        <v>689</v>
      </c>
      <c r="B13" s="134">
        <v>19541</v>
      </c>
      <c r="C13" s="534">
        <v>42.7</v>
      </c>
      <c r="D13" s="134">
        <v>7858</v>
      </c>
      <c r="E13" s="533">
        <v>2.44</v>
      </c>
      <c r="F13" s="532">
        <v>3.18</v>
      </c>
    </row>
    <row r="14" spans="1:6" ht="12.75" customHeight="1">
      <c r="A14" s="536" t="s">
        <v>660</v>
      </c>
      <c r="B14" s="134">
        <v>12474</v>
      </c>
      <c r="C14" s="534">
        <v>41.6</v>
      </c>
      <c r="D14" s="134">
        <v>4141</v>
      </c>
      <c r="E14" s="533">
        <v>2.99</v>
      </c>
      <c r="F14" s="532">
        <v>3.54</v>
      </c>
    </row>
    <row r="15" spans="1:6" ht="12.75" customHeight="1">
      <c r="A15" s="536" t="s">
        <v>659</v>
      </c>
      <c r="B15" s="134">
        <v>21184</v>
      </c>
      <c r="C15" s="534">
        <v>39.3</v>
      </c>
      <c r="D15" s="134">
        <v>7051</v>
      </c>
      <c r="E15" s="533">
        <v>2.59</v>
      </c>
      <c r="F15" s="532">
        <v>3.13</v>
      </c>
    </row>
    <row r="16" spans="1:6" ht="12.75">
      <c r="A16" s="536" t="s">
        <v>658</v>
      </c>
      <c r="B16" s="134">
        <v>26122</v>
      </c>
      <c r="C16" s="534">
        <v>38.9</v>
      </c>
      <c r="D16" s="134">
        <v>12670</v>
      </c>
      <c r="E16" s="533">
        <v>2.04</v>
      </c>
      <c r="F16" s="532">
        <v>2.92</v>
      </c>
    </row>
    <row r="17" spans="1:6" ht="12.75">
      <c r="A17" s="536" t="s">
        <v>657</v>
      </c>
      <c r="B17" s="134">
        <v>19720</v>
      </c>
      <c r="C17" s="534">
        <v>42.2</v>
      </c>
      <c r="D17" s="134">
        <v>11397</v>
      </c>
      <c r="E17" s="533">
        <v>1.72</v>
      </c>
      <c r="F17" s="532">
        <v>2.59</v>
      </c>
    </row>
    <row r="18" spans="1:6" ht="12.75">
      <c r="A18" s="536" t="s">
        <v>688</v>
      </c>
      <c r="B18" s="538"/>
      <c r="C18" s="534"/>
      <c r="D18" s="134"/>
      <c r="E18" s="533"/>
      <c r="F18" s="532"/>
    </row>
    <row r="19" spans="1:6" ht="12.75">
      <c r="A19" s="535" t="s">
        <v>687</v>
      </c>
      <c r="B19" s="134">
        <v>29639</v>
      </c>
      <c r="C19" s="534">
        <v>41.1</v>
      </c>
      <c r="D19" s="134">
        <v>14767</v>
      </c>
      <c r="E19" s="533">
        <v>1.97</v>
      </c>
      <c r="F19" s="532">
        <v>2.84</v>
      </c>
    </row>
    <row r="20" spans="1:6" ht="12.75">
      <c r="A20" s="536" t="s">
        <v>655</v>
      </c>
      <c r="B20" s="134">
        <v>14186</v>
      </c>
      <c r="C20" s="534">
        <v>42.9</v>
      </c>
      <c r="D20" s="134">
        <v>7797</v>
      </c>
      <c r="E20" s="533">
        <v>1.78</v>
      </c>
      <c r="F20" s="532">
        <v>2.65</v>
      </c>
    </row>
    <row r="21" spans="1:6" ht="12.75">
      <c r="A21" s="536" t="s">
        <v>654</v>
      </c>
      <c r="B21" s="134">
        <v>17000</v>
      </c>
      <c r="C21" s="534">
        <v>43.3</v>
      </c>
      <c r="D21" s="134">
        <v>6411</v>
      </c>
      <c r="E21" s="533">
        <v>2.61</v>
      </c>
      <c r="F21" s="532">
        <v>3.31</v>
      </c>
    </row>
    <row r="22" spans="1:6" ht="12.75">
      <c r="A22" s="536" t="s">
        <v>653</v>
      </c>
      <c r="B22" s="134">
        <v>14570</v>
      </c>
      <c r="C22" s="534">
        <v>40.9</v>
      </c>
      <c r="D22" s="134">
        <v>6817</v>
      </c>
      <c r="E22" s="533">
        <v>1.87</v>
      </c>
      <c r="F22" s="532">
        <v>2.78</v>
      </c>
    </row>
    <row r="23" spans="1:6" ht="12.75">
      <c r="A23" s="536" t="s">
        <v>652</v>
      </c>
      <c r="B23" s="134">
        <v>19905</v>
      </c>
      <c r="C23" s="534">
        <v>44.4</v>
      </c>
      <c r="D23" s="134">
        <v>6495</v>
      </c>
      <c r="E23" s="533">
        <v>2.93</v>
      </c>
      <c r="F23" s="532">
        <v>3.58</v>
      </c>
    </row>
    <row r="24" spans="1:6" ht="12.75">
      <c r="A24" s="536" t="s">
        <v>651</v>
      </c>
      <c r="B24" s="134">
        <v>37987</v>
      </c>
      <c r="C24" s="534">
        <v>36.3</v>
      </c>
      <c r="D24" s="134">
        <v>10258</v>
      </c>
      <c r="E24" s="533">
        <v>3.57</v>
      </c>
      <c r="F24" s="532">
        <v>4.34</v>
      </c>
    </row>
    <row r="25" spans="1:6" ht="12.75">
      <c r="A25" s="536" t="s">
        <v>650</v>
      </c>
      <c r="B25" s="134">
        <v>17937</v>
      </c>
      <c r="C25" s="534">
        <v>36.5</v>
      </c>
      <c r="D25" s="134">
        <v>3941</v>
      </c>
      <c r="E25" s="533">
        <v>4.42</v>
      </c>
      <c r="F25" s="532">
        <v>4.93</v>
      </c>
    </row>
    <row r="26" spans="1:6" ht="12.75">
      <c r="A26" s="536" t="s">
        <v>649</v>
      </c>
      <c r="B26" s="134">
        <v>10566</v>
      </c>
      <c r="C26" s="534">
        <v>36.1</v>
      </c>
      <c r="D26" s="134">
        <v>3219</v>
      </c>
      <c r="E26" s="533">
        <v>3.08</v>
      </c>
      <c r="F26" s="532">
        <v>3.36</v>
      </c>
    </row>
    <row r="27" spans="1:6" ht="12.75">
      <c r="A27" s="536" t="s">
        <v>686</v>
      </c>
      <c r="B27" s="538"/>
      <c r="C27" s="534"/>
      <c r="D27" s="134"/>
      <c r="E27" s="533"/>
      <c r="F27" s="532"/>
    </row>
    <row r="28" spans="1:6" ht="12.75">
      <c r="A28" s="535" t="s">
        <v>685</v>
      </c>
      <c r="B28" s="134">
        <v>36572</v>
      </c>
      <c r="C28" s="534">
        <v>33.4</v>
      </c>
      <c r="D28" s="134">
        <v>11732</v>
      </c>
      <c r="E28" s="533">
        <v>3.09</v>
      </c>
      <c r="F28" s="532">
        <v>3.67</v>
      </c>
    </row>
    <row r="29" spans="1:6" ht="12.75">
      <c r="A29" s="536" t="s">
        <v>684</v>
      </c>
      <c r="B29" s="134">
        <v>18163</v>
      </c>
      <c r="C29" s="534">
        <v>25.7</v>
      </c>
      <c r="D29" s="134">
        <v>5001</v>
      </c>
      <c r="E29" s="533">
        <v>3.32</v>
      </c>
      <c r="F29" s="532">
        <v>3.37</v>
      </c>
    </row>
    <row r="30" spans="1:6" ht="12.75">
      <c r="A30" s="536" t="s">
        <v>646</v>
      </c>
      <c r="B30" s="134">
        <v>32403</v>
      </c>
      <c r="C30" s="534">
        <v>37.4</v>
      </c>
      <c r="D30" s="134">
        <v>10580</v>
      </c>
      <c r="E30" s="533">
        <v>2.89</v>
      </c>
      <c r="F30" s="532">
        <v>3.52</v>
      </c>
    </row>
    <row r="31" spans="1:6" ht="12.75">
      <c r="A31" s="536" t="s">
        <v>645</v>
      </c>
      <c r="B31" s="134">
        <v>46777</v>
      </c>
      <c r="C31" s="534">
        <v>37.9</v>
      </c>
      <c r="D31" s="134">
        <v>14010</v>
      </c>
      <c r="E31" s="533">
        <v>3.14</v>
      </c>
      <c r="F31" s="532">
        <v>3.53</v>
      </c>
    </row>
    <row r="32" spans="1:6" ht="12.75">
      <c r="A32" s="536" t="s">
        <v>644</v>
      </c>
      <c r="B32" s="134">
        <v>64030</v>
      </c>
      <c r="C32" s="534">
        <v>34.1</v>
      </c>
      <c r="D32" s="134">
        <v>17473</v>
      </c>
      <c r="E32" s="533">
        <v>3.58</v>
      </c>
      <c r="F32" s="532">
        <v>4.1</v>
      </c>
    </row>
    <row r="33" spans="1:6" ht="12.75">
      <c r="A33" s="536" t="s">
        <v>643</v>
      </c>
      <c r="B33" s="134">
        <v>43571</v>
      </c>
      <c r="C33" s="534">
        <v>31.2</v>
      </c>
      <c r="D33" s="134">
        <v>11710</v>
      </c>
      <c r="E33" s="533">
        <v>3.69</v>
      </c>
      <c r="F33" s="532">
        <v>4.13</v>
      </c>
    </row>
    <row r="34" spans="1:6" ht="12.75">
      <c r="A34" s="536" t="s">
        <v>642</v>
      </c>
      <c r="B34" s="134">
        <v>42266</v>
      </c>
      <c r="C34" s="534">
        <v>28.5</v>
      </c>
      <c r="D34" s="134">
        <v>10536</v>
      </c>
      <c r="E34" s="533">
        <v>3.97</v>
      </c>
      <c r="F34" s="532">
        <v>4.47</v>
      </c>
    </row>
    <row r="35" spans="1:6" ht="12.75">
      <c r="A35" s="536" t="s">
        <v>641</v>
      </c>
      <c r="B35" s="134">
        <v>33981</v>
      </c>
      <c r="C35" s="534">
        <v>35.5</v>
      </c>
      <c r="D35" s="134">
        <v>10861</v>
      </c>
      <c r="E35" s="533">
        <v>3.13</v>
      </c>
      <c r="F35" s="532">
        <v>3.49</v>
      </c>
    </row>
    <row r="36" spans="1:6" ht="12.75">
      <c r="A36" s="536" t="s">
        <v>640</v>
      </c>
      <c r="B36" s="134">
        <v>39553</v>
      </c>
      <c r="C36" s="534">
        <v>26.2</v>
      </c>
      <c r="D36" s="134">
        <v>10603</v>
      </c>
      <c r="E36" s="533">
        <v>3.3</v>
      </c>
      <c r="F36" s="532">
        <v>3.68</v>
      </c>
    </row>
    <row r="37" spans="1:6" ht="12.75">
      <c r="A37" s="536" t="s">
        <v>639</v>
      </c>
      <c r="B37" s="134">
        <v>18380</v>
      </c>
      <c r="C37" s="534">
        <v>31.3</v>
      </c>
      <c r="D37" s="134">
        <v>5893</v>
      </c>
      <c r="E37" s="533">
        <v>3.05</v>
      </c>
      <c r="F37" s="532">
        <v>3.6</v>
      </c>
    </row>
    <row r="38" spans="1:6" ht="12.75">
      <c r="A38" s="536" t="s">
        <v>638</v>
      </c>
      <c r="B38" s="134">
        <v>14546</v>
      </c>
      <c r="C38" s="534">
        <v>27.6</v>
      </c>
      <c r="D38" s="134">
        <v>3682</v>
      </c>
      <c r="E38" s="533">
        <v>3.75</v>
      </c>
      <c r="F38" s="532">
        <v>4.4</v>
      </c>
    </row>
    <row r="39" spans="1:6" ht="12.75">
      <c r="A39" s="536" t="s">
        <v>637</v>
      </c>
      <c r="B39" s="134">
        <v>14391</v>
      </c>
      <c r="C39" s="534">
        <v>36.3</v>
      </c>
      <c r="D39" s="134">
        <v>4384</v>
      </c>
      <c r="E39" s="533">
        <v>3.28</v>
      </c>
      <c r="F39" s="532">
        <v>3.67</v>
      </c>
    </row>
    <row r="40" spans="1:6" ht="12.75">
      <c r="A40" s="536" t="s">
        <v>636</v>
      </c>
      <c r="B40" s="134">
        <v>40790</v>
      </c>
      <c r="C40" s="534">
        <v>38.5</v>
      </c>
      <c r="D40" s="134">
        <v>12800</v>
      </c>
      <c r="E40" s="533">
        <v>3.14</v>
      </c>
      <c r="F40" s="532">
        <v>3.57</v>
      </c>
    </row>
    <row r="41" spans="1:6" ht="12.75">
      <c r="A41" s="536" t="s">
        <v>635</v>
      </c>
      <c r="B41" s="134">
        <v>40830</v>
      </c>
      <c r="C41" s="534">
        <v>39.3</v>
      </c>
      <c r="D41" s="134">
        <v>13484</v>
      </c>
      <c r="E41" s="533">
        <v>3</v>
      </c>
      <c r="F41" s="532">
        <v>3.46</v>
      </c>
    </row>
    <row r="42" spans="1:6" ht="12.75">
      <c r="A42" s="536" t="s">
        <v>634</v>
      </c>
      <c r="B42" s="134">
        <v>10161</v>
      </c>
      <c r="C42" s="534">
        <v>32.4</v>
      </c>
      <c r="D42" s="134">
        <v>2442</v>
      </c>
      <c r="E42" s="533">
        <v>4.07</v>
      </c>
      <c r="F42" s="532">
        <v>4.53</v>
      </c>
    </row>
    <row r="43" spans="1:6" ht="12.75">
      <c r="A43" s="536" t="s">
        <v>633</v>
      </c>
      <c r="B43" s="134">
        <v>11827</v>
      </c>
      <c r="C43" s="534">
        <v>22</v>
      </c>
      <c r="D43" s="134">
        <v>2332</v>
      </c>
      <c r="E43" s="533">
        <v>3.21</v>
      </c>
      <c r="F43" s="532">
        <v>3.25</v>
      </c>
    </row>
    <row r="44" spans="1:6" ht="12.75">
      <c r="A44" s="536" t="s">
        <v>683</v>
      </c>
      <c r="B44" s="537"/>
      <c r="C44" s="534"/>
      <c r="D44" s="134"/>
      <c r="E44" s="533"/>
      <c r="F44" s="532"/>
    </row>
    <row r="45" spans="1:6" ht="12.75">
      <c r="A45" s="535" t="s">
        <v>682</v>
      </c>
      <c r="B45" s="134">
        <v>25140</v>
      </c>
      <c r="C45" s="534">
        <v>31.2</v>
      </c>
      <c r="D45" s="134">
        <v>7221</v>
      </c>
      <c r="E45" s="533">
        <v>3.47</v>
      </c>
      <c r="F45" s="532">
        <v>3.81</v>
      </c>
    </row>
    <row r="46" spans="1:6" ht="12.75">
      <c r="A46" s="536" t="s">
        <v>681</v>
      </c>
      <c r="B46" s="134"/>
      <c r="C46" s="534"/>
      <c r="D46" s="134"/>
      <c r="E46" s="533"/>
      <c r="F46" s="532"/>
    </row>
    <row r="47" spans="1:6" ht="12.75">
      <c r="A47" s="535" t="s">
        <v>680</v>
      </c>
      <c r="B47" s="134">
        <v>10622</v>
      </c>
      <c r="C47" s="534">
        <v>32.8</v>
      </c>
      <c r="D47" s="134">
        <v>3852</v>
      </c>
      <c r="E47" s="533">
        <v>2.76</v>
      </c>
      <c r="F47" s="532">
        <v>3.23</v>
      </c>
    </row>
    <row r="48" spans="1:6" ht="9.75" customHeight="1">
      <c r="A48" s="531"/>
      <c r="B48" s="65"/>
      <c r="C48" s="530"/>
      <c r="D48" s="65"/>
      <c r="E48" s="65"/>
      <c r="F48" s="64"/>
    </row>
    <row r="49" ht="9" customHeight="1">
      <c r="A49" s="303"/>
    </row>
    <row r="50" ht="12.75" customHeight="1">
      <c r="A50" s="59" t="s">
        <v>101</v>
      </c>
    </row>
    <row r="51" spans="1:6" s="326" customFormat="1" ht="15.75">
      <c r="A51" s="529" t="s">
        <v>679</v>
      </c>
      <c r="B51" s="13"/>
      <c r="C51" s="13"/>
      <c r="D51" s="13"/>
      <c r="E51" s="13"/>
      <c r="F51" s="528"/>
    </row>
    <row r="52" spans="1:6" s="326" customFormat="1" ht="15.75">
      <c r="A52" s="529" t="s">
        <v>678</v>
      </c>
      <c r="B52" s="13"/>
      <c r="C52" s="13"/>
      <c r="D52" s="13"/>
      <c r="E52" s="13"/>
      <c r="F52" s="528"/>
    </row>
    <row r="53" ht="12.75" customHeight="1">
      <c r="A53" s="303"/>
    </row>
    <row r="54" ht="12.75">
      <c r="A54" s="305" t="s">
        <v>630</v>
      </c>
    </row>
    <row r="55" ht="12.75">
      <c r="A55" s="59" t="s">
        <v>677</v>
      </c>
    </row>
    <row r="56" ht="12.75">
      <c r="A56" s="16" t="s">
        <v>676</v>
      </c>
    </row>
    <row r="57" ht="12.75">
      <c r="A57" s="16" t="s">
        <v>675</v>
      </c>
    </row>
    <row r="58" ht="12.75">
      <c r="A58" s="16" t="s">
        <v>674</v>
      </c>
    </row>
    <row r="59" ht="12.75">
      <c r="A59" s="20" t="s">
        <v>673</v>
      </c>
    </row>
    <row r="60" spans="1:2" ht="12.75">
      <c r="A60" s="16" t="s">
        <v>672</v>
      </c>
      <c r="B60" s="146"/>
    </row>
    <row r="61" ht="12.75">
      <c r="A61" s="16" t="s">
        <v>671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4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550" customWidth="1"/>
    <col min="2" max="2" width="35.421875" style="550" customWidth="1"/>
    <col min="3" max="4" width="15.7109375" style="549" customWidth="1"/>
    <col min="5" max="16384" width="9.140625" style="548" customWidth="1"/>
  </cols>
  <sheetData>
    <row r="1" spans="1:4" ht="15.75" customHeight="1">
      <c r="A1" s="581" t="s">
        <v>732</v>
      </c>
      <c r="B1" s="580"/>
      <c r="C1" s="579"/>
      <c r="D1" s="579"/>
    </row>
    <row r="2" spans="1:4" ht="15.75" customHeight="1">
      <c r="A2" s="581" t="s">
        <v>1318</v>
      </c>
      <c r="B2" s="580"/>
      <c r="C2" s="579"/>
      <c r="D2" s="579"/>
    </row>
    <row r="3" spans="1:4" ht="12.75" customHeight="1" thickBot="1">
      <c r="A3" s="615"/>
      <c r="B3" s="615"/>
      <c r="C3" s="614"/>
      <c r="D3" s="614"/>
    </row>
    <row r="4" spans="1:4" ht="15" customHeight="1" thickTop="1">
      <c r="A4" s="574" t="s">
        <v>730</v>
      </c>
      <c r="B4" s="573"/>
      <c r="C4" s="572" t="s">
        <v>729</v>
      </c>
      <c r="D4" s="571" t="s">
        <v>47</v>
      </c>
    </row>
    <row r="5" spans="1:4" ht="15" customHeight="1">
      <c r="A5" s="570" t="s">
        <v>728</v>
      </c>
      <c r="B5" s="569" t="s">
        <v>727</v>
      </c>
      <c r="C5" s="568" t="s">
        <v>726</v>
      </c>
      <c r="D5" s="567" t="s">
        <v>725</v>
      </c>
    </row>
    <row r="6" spans="1:4" ht="12.75" customHeight="1">
      <c r="A6" s="595"/>
      <c r="B6" s="594"/>
      <c r="C6" s="634"/>
      <c r="D6" s="633"/>
    </row>
    <row r="7" spans="1:4" ht="12.75" customHeight="1">
      <c r="A7" s="612" t="s">
        <v>290</v>
      </c>
      <c r="B7" s="594"/>
      <c r="C7" s="632">
        <v>1360301</v>
      </c>
      <c r="D7" s="631">
        <v>455338</v>
      </c>
    </row>
    <row r="8" spans="1:4" ht="12.75" customHeight="1">
      <c r="A8" s="630" t="s">
        <v>47</v>
      </c>
      <c r="B8" s="594"/>
      <c r="C8" s="629"/>
      <c r="D8" s="628"/>
    </row>
    <row r="9" spans="1:4" ht="12.75" customHeight="1">
      <c r="A9" s="612" t="s">
        <v>358</v>
      </c>
      <c r="B9" s="627" t="s">
        <v>47</v>
      </c>
      <c r="C9" s="559">
        <v>953207</v>
      </c>
      <c r="D9" s="558">
        <v>311047</v>
      </c>
    </row>
    <row r="10" spans="1:4" ht="12.75" customHeight="1">
      <c r="A10" s="561" t="s">
        <v>1317</v>
      </c>
      <c r="B10" s="560" t="s">
        <v>1316</v>
      </c>
      <c r="C10" s="559">
        <v>7704</v>
      </c>
      <c r="D10" s="558">
        <v>3106</v>
      </c>
    </row>
    <row r="11" spans="1:4" ht="12.75" customHeight="1">
      <c r="A11" s="561" t="s">
        <v>1315</v>
      </c>
      <c r="B11" s="560" t="s">
        <v>1314</v>
      </c>
      <c r="C11" s="559">
        <v>2818</v>
      </c>
      <c r="D11" s="558">
        <v>956</v>
      </c>
    </row>
    <row r="12" spans="1:4" ht="12.75" customHeight="1">
      <c r="A12" s="561" t="s">
        <v>1313</v>
      </c>
      <c r="B12" s="560" t="s">
        <v>1312</v>
      </c>
      <c r="C12" s="559">
        <v>3264</v>
      </c>
      <c r="D12" s="558">
        <v>1278</v>
      </c>
    </row>
    <row r="13" spans="1:4" ht="12.75" customHeight="1">
      <c r="A13" s="561" t="s">
        <v>1311</v>
      </c>
      <c r="B13" s="560" t="s">
        <v>1310</v>
      </c>
      <c r="C13" s="559">
        <v>4288</v>
      </c>
      <c r="D13" s="558">
        <v>1457</v>
      </c>
    </row>
    <row r="14" spans="1:4" ht="12.75" customHeight="1">
      <c r="A14" s="561" t="s">
        <v>1309</v>
      </c>
      <c r="B14" s="560" t="s">
        <v>1308</v>
      </c>
      <c r="C14" s="559">
        <v>5035</v>
      </c>
      <c r="D14" s="558">
        <v>1572</v>
      </c>
    </row>
    <row r="15" spans="1:4" ht="12.75" customHeight="1">
      <c r="A15" s="561" t="s">
        <v>1307</v>
      </c>
      <c r="B15" s="560" t="s">
        <v>1306</v>
      </c>
      <c r="C15" s="559">
        <v>5555</v>
      </c>
      <c r="D15" s="558">
        <v>2017</v>
      </c>
    </row>
    <row r="16" spans="1:4" ht="12.75" customHeight="1">
      <c r="A16" s="561" t="s">
        <v>1305</v>
      </c>
      <c r="B16" s="560" t="s">
        <v>1304</v>
      </c>
      <c r="C16" s="559">
        <v>1594</v>
      </c>
      <c r="D16" s="558">
        <v>554</v>
      </c>
    </row>
    <row r="17" spans="1:4" ht="12.75" customHeight="1">
      <c r="A17" s="561" t="s">
        <v>1303</v>
      </c>
      <c r="B17" s="560" t="s">
        <v>1302</v>
      </c>
      <c r="C17" s="559">
        <v>5742</v>
      </c>
      <c r="D17" s="558">
        <v>1879</v>
      </c>
    </row>
    <row r="18" spans="1:4" ht="12.75" customHeight="1">
      <c r="A18" s="561" t="s">
        <v>1301</v>
      </c>
      <c r="B18" s="560" t="s">
        <v>1300</v>
      </c>
      <c r="C18" s="559">
        <v>3307</v>
      </c>
      <c r="D18" s="558">
        <v>1134</v>
      </c>
    </row>
    <row r="19" spans="1:4" ht="12.75" customHeight="1">
      <c r="A19" s="561" t="s">
        <v>1299</v>
      </c>
      <c r="B19" s="560" t="s">
        <v>1298</v>
      </c>
      <c r="C19" s="559">
        <v>2990</v>
      </c>
      <c r="D19" s="558">
        <v>1022</v>
      </c>
    </row>
    <row r="20" spans="1:4" ht="12.75" customHeight="1">
      <c r="A20" s="561" t="s">
        <v>1297</v>
      </c>
      <c r="B20" s="560" t="s">
        <v>1296</v>
      </c>
      <c r="C20" s="559">
        <v>2893</v>
      </c>
      <c r="D20" s="558">
        <v>1029</v>
      </c>
    </row>
    <row r="21" spans="1:4" ht="12.75" customHeight="1">
      <c r="A21" s="561" t="s">
        <v>1295</v>
      </c>
      <c r="B21" s="560" t="s">
        <v>1294</v>
      </c>
      <c r="C21" s="559">
        <v>3999</v>
      </c>
      <c r="D21" s="558">
        <v>1404</v>
      </c>
    </row>
    <row r="22" spans="1:4" ht="12.75" customHeight="1">
      <c r="A22" s="561" t="s">
        <v>1293</v>
      </c>
      <c r="B22" s="560" t="s">
        <v>1292</v>
      </c>
      <c r="C22" s="559">
        <v>3807</v>
      </c>
      <c r="D22" s="558">
        <v>1380</v>
      </c>
    </row>
    <row r="23" spans="1:4" ht="12.75" customHeight="1">
      <c r="A23" s="561" t="s">
        <v>1291</v>
      </c>
      <c r="B23" s="560" t="s">
        <v>1290</v>
      </c>
      <c r="C23" s="559">
        <v>1218</v>
      </c>
      <c r="D23" s="558">
        <v>480</v>
      </c>
    </row>
    <row r="24" spans="1:4" ht="12.75" customHeight="1">
      <c r="A24" s="561" t="s">
        <v>1289</v>
      </c>
      <c r="B24" s="560" t="s">
        <v>1288</v>
      </c>
      <c r="C24" s="559">
        <v>2966</v>
      </c>
      <c r="D24" s="558">
        <v>1002</v>
      </c>
    </row>
    <row r="25" spans="1:4" ht="12.75" customHeight="1">
      <c r="A25" s="561" t="s">
        <v>1287</v>
      </c>
      <c r="B25" s="560" t="s">
        <v>1286</v>
      </c>
      <c r="C25" s="559">
        <v>3771</v>
      </c>
      <c r="D25" s="558">
        <v>1266</v>
      </c>
    </row>
    <row r="26" spans="1:4" ht="12.75" customHeight="1">
      <c r="A26" s="561" t="s">
        <v>1285</v>
      </c>
      <c r="B26" s="560" t="s">
        <v>1284</v>
      </c>
      <c r="C26" s="559">
        <v>2736</v>
      </c>
      <c r="D26" s="558">
        <v>1283</v>
      </c>
    </row>
    <row r="27" spans="1:4" ht="12.75" customHeight="1">
      <c r="A27" s="561" t="s">
        <v>1283</v>
      </c>
      <c r="B27" s="560" t="s">
        <v>1282</v>
      </c>
      <c r="C27" s="559">
        <v>4088</v>
      </c>
      <c r="D27" s="558">
        <v>1482</v>
      </c>
    </row>
    <row r="28" spans="1:4" ht="12.75" customHeight="1">
      <c r="A28" s="561" t="s">
        <v>1281</v>
      </c>
      <c r="B28" s="560" t="s">
        <v>1280</v>
      </c>
      <c r="C28" s="559">
        <v>2858</v>
      </c>
      <c r="D28" s="558">
        <v>1058</v>
      </c>
    </row>
    <row r="29" spans="1:4" ht="12.75" customHeight="1">
      <c r="A29" s="561" t="s">
        <v>1279</v>
      </c>
      <c r="B29" s="560" t="s">
        <v>1278</v>
      </c>
      <c r="C29" s="559">
        <v>3096</v>
      </c>
      <c r="D29" s="558">
        <v>1040</v>
      </c>
    </row>
    <row r="30" spans="1:4" ht="12.75" customHeight="1">
      <c r="A30" s="561" t="s">
        <v>1277</v>
      </c>
      <c r="B30" s="560" t="s">
        <v>1276</v>
      </c>
      <c r="C30" s="559">
        <v>3862</v>
      </c>
      <c r="D30" s="558">
        <v>1116</v>
      </c>
    </row>
    <row r="31" spans="1:4" ht="12.75" customHeight="1">
      <c r="A31" s="561" t="s">
        <v>1275</v>
      </c>
      <c r="B31" s="560" t="s">
        <v>1274</v>
      </c>
      <c r="C31" s="559">
        <v>2924</v>
      </c>
      <c r="D31" s="558">
        <v>1070</v>
      </c>
    </row>
    <row r="32" spans="1:4" ht="12.75" customHeight="1">
      <c r="A32" s="561" t="s">
        <v>1273</v>
      </c>
      <c r="B32" s="560" t="s">
        <v>1272</v>
      </c>
      <c r="C32" s="559">
        <v>3030</v>
      </c>
      <c r="D32" s="558">
        <v>1018</v>
      </c>
    </row>
    <row r="33" spans="1:4" ht="12.75" customHeight="1">
      <c r="A33" s="561" t="s">
        <v>1271</v>
      </c>
      <c r="B33" s="560" t="s">
        <v>1270</v>
      </c>
      <c r="C33" s="559">
        <v>4207</v>
      </c>
      <c r="D33" s="558">
        <v>1511</v>
      </c>
    </row>
    <row r="34" spans="1:4" ht="12.75" customHeight="1">
      <c r="A34" s="561" t="s">
        <v>1269</v>
      </c>
      <c r="B34" s="560" t="s">
        <v>1268</v>
      </c>
      <c r="C34" s="559">
        <v>2550</v>
      </c>
      <c r="D34" s="558">
        <v>890</v>
      </c>
    </row>
    <row r="35" spans="1:4" ht="12.75" customHeight="1">
      <c r="A35" s="561" t="s">
        <v>1267</v>
      </c>
      <c r="B35" s="560" t="s">
        <v>1266</v>
      </c>
      <c r="C35" s="559">
        <v>3527</v>
      </c>
      <c r="D35" s="558">
        <v>1267</v>
      </c>
    </row>
    <row r="36" spans="1:4" ht="12.75" customHeight="1">
      <c r="A36" s="561" t="s">
        <v>1265</v>
      </c>
      <c r="B36" s="560" t="s">
        <v>1264</v>
      </c>
      <c r="C36" s="559">
        <v>3783</v>
      </c>
      <c r="D36" s="558">
        <v>1339</v>
      </c>
    </row>
    <row r="37" spans="1:4" ht="12.75" customHeight="1">
      <c r="A37" s="561" t="s">
        <v>1263</v>
      </c>
      <c r="B37" s="560" t="s">
        <v>1262</v>
      </c>
      <c r="C37" s="559">
        <v>2437</v>
      </c>
      <c r="D37" s="558">
        <v>1270</v>
      </c>
    </row>
    <row r="38" spans="1:4" ht="12.75" customHeight="1">
      <c r="A38" s="561" t="s">
        <v>1261</v>
      </c>
      <c r="B38" s="560" t="s">
        <v>1260</v>
      </c>
      <c r="C38" s="559">
        <v>1717</v>
      </c>
      <c r="D38" s="558">
        <v>928</v>
      </c>
    </row>
    <row r="39" spans="1:4" ht="12.75" customHeight="1">
      <c r="A39" s="561" t="s">
        <v>1259</v>
      </c>
      <c r="B39" s="560" t="s">
        <v>1258</v>
      </c>
      <c r="C39" s="559">
        <v>3360</v>
      </c>
      <c r="D39" s="558">
        <v>1925</v>
      </c>
    </row>
    <row r="40" spans="1:4" ht="12.75" customHeight="1">
      <c r="A40" s="561" t="s">
        <v>1257</v>
      </c>
      <c r="B40" s="560" t="s">
        <v>1256</v>
      </c>
      <c r="C40" s="559">
        <v>1849</v>
      </c>
      <c r="D40" s="558">
        <v>1021</v>
      </c>
    </row>
    <row r="41" spans="1:4" ht="12.75" customHeight="1">
      <c r="A41" s="561" t="s">
        <v>1255</v>
      </c>
      <c r="B41" s="560" t="s">
        <v>1254</v>
      </c>
      <c r="C41" s="559">
        <v>837</v>
      </c>
      <c r="D41" s="558">
        <v>523</v>
      </c>
    </row>
    <row r="42" spans="1:4" ht="12.75" customHeight="1">
      <c r="A42" s="561" t="s">
        <v>1253</v>
      </c>
      <c r="B42" s="560" t="s">
        <v>1252</v>
      </c>
      <c r="C42" s="559">
        <v>2770</v>
      </c>
      <c r="D42" s="558">
        <v>1623</v>
      </c>
    </row>
    <row r="43" spans="1:4" ht="12.75" customHeight="1">
      <c r="A43" s="561" t="s">
        <v>1251</v>
      </c>
      <c r="B43" s="560" t="s">
        <v>1250</v>
      </c>
      <c r="C43" s="559">
        <v>3912</v>
      </c>
      <c r="D43" s="558">
        <v>2303</v>
      </c>
    </row>
    <row r="44" spans="1:4" ht="12.75" customHeight="1">
      <c r="A44" s="561" t="s">
        <v>1249</v>
      </c>
      <c r="B44" s="560" t="s">
        <v>1248</v>
      </c>
      <c r="C44" s="559">
        <v>2477</v>
      </c>
      <c r="D44" s="558">
        <v>1226</v>
      </c>
    </row>
    <row r="45" spans="1:4" ht="12.75" customHeight="1">
      <c r="A45" s="561" t="s">
        <v>1247</v>
      </c>
      <c r="B45" s="560" t="s">
        <v>1246</v>
      </c>
      <c r="C45" s="559">
        <v>1398</v>
      </c>
      <c r="D45" s="558">
        <v>813</v>
      </c>
    </row>
    <row r="46" spans="1:4" ht="12.75" customHeight="1">
      <c r="A46" s="561" t="s">
        <v>1245</v>
      </c>
      <c r="B46" s="560" t="s">
        <v>1244</v>
      </c>
      <c r="C46" s="559">
        <v>2389</v>
      </c>
      <c r="D46" s="558">
        <v>1364</v>
      </c>
    </row>
    <row r="47" spans="1:4" ht="12.75" customHeight="1">
      <c r="A47" s="561" t="s">
        <v>1243</v>
      </c>
      <c r="B47" s="560" t="s">
        <v>1242</v>
      </c>
      <c r="C47" s="559">
        <v>2364</v>
      </c>
      <c r="D47" s="558">
        <v>1276</v>
      </c>
    </row>
    <row r="48" spans="1:4" ht="12.75" customHeight="1">
      <c r="A48" s="561" t="s">
        <v>1241</v>
      </c>
      <c r="B48" s="560" t="s">
        <v>1240</v>
      </c>
      <c r="C48" s="559">
        <v>3864</v>
      </c>
      <c r="D48" s="558">
        <v>1655</v>
      </c>
    </row>
    <row r="49" spans="1:4" ht="12.75" customHeight="1">
      <c r="A49" s="625"/>
      <c r="B49" s="590"/>
      <c r="C49" s="601"/>
      <c r="D49" s="626"/>
    </row>
    <row r="50" spans="1:4" ht="12.75" customHeight="1">
      <c r="A50" s="623"/>
      <c r="B50" s="585"/>
      <c r="C50" s="599"/>
      <c r="D50" s="587"/>
    </row>
    <row r="51" spans="1:4" ht="12.75">
      <c r="A51" s="586" t="s">
        <v>429</v>
      </c>
      <c r="B51" s="585"/>
      <c r="C51" s="599"/>
      <c r="D51" s="587"/>
    </row>
    <row r="52" spans="1:4" ht="15.75" customHeight="1">
      <c r="A52" s="581" t="s">
        <v>732</v>
      </c>
      <c r="B52" s="580"/>
      <c r="C52" s="579"/>
      <c r="D52" s="579"/>
    </row>
    <row r="53" spans="1:4" ht="15.75" customHeight="1">
      <c r="A53" s="581" t="s">
        <v>731</v>
      </c>
      <c r="B53" s="580"/>
      <c r="C53" s="579"/>
      <c r="D53" s="579"/>
    </row>
    <row r="54" spans="1:4" ht="12.75" customHeight="1" thickBot="1">
      <c r="A54" s="616"/>
      <c r="B54" s="615"/>
      <c r="C54" s="614"/>
      <c r="D54" s="613"/>
    </row>
    <row r="55" spans="1:4" ht="15" customHeight="1" thickTop="1">
      <c r="A55" s="574" t="s">
        <v>730</v>
      </c>
      <c r="B55" s="573"/>
      <c r="C55" s="572" t="s">
        <v>729</v>
      </c>
      <c r="D55" s="571" t="s">
        <v>47</v>
      </c>
    </row>
    <row r="56" spans="1:4" ht="15" customHeight="1">
      <c r="A56" s="570" t="s">
        <v>728</v>
      </c>
      <c r="B56" s="569" t="s">
        <v>727</v>
      </c>
      <c r="C56" s="568" t="s">
        <v>726</v>
      </c>
      <c r="D56" s="567" t="s">
        <v>725</v>
      </c>
    </row>
    <row r="57" spans="1:4" ht="12.75" customHeight="1">
      <c r="A57" s="595"/>
      <c r="B57" s="594"/>
      <c r="C57" s="593"/>
      <c r="D57" s="610"/>
    </row>
    <row r="58" spans="1:4" ht="12.75" customHeight="1">
      <c r="A58" s="612" t="s">
        <v>462</v>
      </c>
      <c r="B58" s="594"/>
      <c r="C58" s="593"/>
      <c r="D58" s="611"/>
    </row>
    <row r="59" spans="1:4" ht="12.75" customHeight="1">
      <c r="A59" s="561" t="s">
        <v>1239</v>
      </c>
      <c r="B59" s="560" t="s">
        <v>1238</v>
      </c>
      <c r="C59" s="559">
        <v>3684</v>
      </c>
      <c r="D59" s="558">
        <v>1660</v>
      </c>
    </row>
    <row r="60" spans="1:4" ht="12.75" customHeight="1">
      <c r="A60" s="561" t="s">
        <v>1237</v>
      </c>
      <c r="B60" s="560" t="s">
        <v>1236</v>
      </c>
      <c r="C60" s="559">
        <v>3400</v>
      </c>
      <c r="D60" s="558">
        <v>1677</v>
      </c>
    </row>
    <row r="61" spans="1:4" ht="12.75" customHeight="1">
      <c r="A61" s="561" t="s">
        <v>1235</v>
      </c>
      <c r="B61" s="560" t="s">
        <v>1234</v>
      </c>
      <c r="C61" s="559">
        <v>5523</v>
      </c>
      <c r="D61" s="558">
        <v>2591</v>
      </c>
    </row>
    <row r="62" spans="1:4" ht="12.75" customHeight="1">
      <c r="A62" s="561" t="s">
        <v>1233</v>
      </c>
      <c r="B62" s="560" t="s">
        <v>1232</v>
      </c>
      <c r="C62" s="559">
        <v>3096</v>
      </c>
      <c r="D62" s="558">
        <v>1381</v>
      </c>
    </row>
    <row r="63" spans="1:4" ht="12.75" customHeight="1">
      <c r="A63" s="561" t="s">
        <v>1231</v>
      </c>
      <c r="B63" s="560" t="s">
        <v>1230</v>
      </c>
      <c r="C63" s="559">
        <v>3228</v>
      </c>
      <c r="D63" s="558">
        <v>1601</v>
      </c>
    </row>
    <row r="64" spans="1:4" ht="12.75" customHeight="1">
      <c r="A64" s="561" t="s">
        <v>1229</v>
      </c>
      <c r="B64" s="560" t="s">
        <v>1228</v>
      </c>
      <c r="C64" s="559">
        <v>3915</v>
      </c>
      <c r="D64" s="558">
        <v>1986</v>
      </c>
    </row>
    <row r="65" spans="1:4" ht="12.75" customHeight="1">
      <c r="A65" s="561" t="s">
        <v>1227</v>
      </c>
      <c r="B65" s="560" t="s">
        <v>1226</v>
      </c>
      <c r="C65" s="559">
        <v>4249</v>
      </c>
      <c r="D65" s="558">
        <v>1933</v>
      </c>
    </row>
    <row r="66" spans="1:4" ht="12.75" customHeight="1">
      <c r="A66" s="561" t="s">
        <v>1225</v>
      </c>
      <c r="B66" s="560" t="s">
        <v>1224</v>
      </c>
      <c r="C66" s="559">
        <v>5093</v>
      </c>
      <c r="D66" s="558">
        <v>676</v>
      </c>
    </row>
    <row r="67" spans="1:4" ht="12.75" customHeight="1">
      <c r="A67" s="561" t="s">
        <v>1223</v>
      </c>
      <c r="B67" s="560" t="s">
        <v>1222</v>
      </c>
      <c r="C67" s="559">
        <v>5057</v>
      </c>
      <c r="D67" s="558">
        <v>2083</v>
      </c>
    </row>
    <row r="68" spans="1:4" ht="12.75" customHeight="1">
      <c r="A68" s="561" t="s">
        <v>1221</v>
      </c>
      <c r="B68" s="560" t="s">
        <v>689</v>
      </c>
      <c r="C68" s="559">
        <v>3678</v>
      </c>
      <c r="D68" s="558">
        <v>1415</v>
      </c>
    </row>
    <row r="69" spans="1:4" ht="12.75" customHeight="1">
      <c r="A69" s="561" t="s">
        <v>1220</v>
      </c>
      <c r="B69" s="560" t="s">
        <v>1219</v>
      </c>
      <c r="C69" s="559">
        <v>2415</v>
      </c>
      <c r="D69" s="558">
        <v>870</v>
      </c>
    </row>
    <row r="70" spans="1:4" ht="12.75" customHeight="1">
      <c r="A70" s="561" t="s">
        <v>1218</v>
      </c>
      <c r="B70" s="560" t="s">
        <v>1217</v>
      </c>
      <c r="C70" s="559">
        <v>4321</v>
      </c>
      <c r="D70" s="558">
        <v>1572</v>
      </c>
    </row>
    <row r="71" spans="1:4" ht="12.75" customHeight="1">
      <c r="A71" s="561" t="s">
        <v>1216</v>
      </c>
      <c r="B71" s="560" t="s">
        <v>1215</v>
      </c>
      <c r="C71" s="559">
        <v>3687</v>
      </c>
      <c r="D71" s="558">
        <v>1335</v>
      </c>
    </row>
    <row r="72" spans="1:4" ht="12.75" customHeight="1">
      <c r="A72" s="561" t="s">
        <v>1214</v>
      </c>
      <c r="B72" s="560" t="s">
        <v>1213</v>
      </c>
      <c r="C72" s="559">
        <v>3335</v>
      </c>
      <c r="D72" s="558">
        <v>1157</v>
      </c>
    </row>
    <row r="73" spans="1:4" ht="12.75" customHeight="1">
      <c r="A73" s="561" t="s">
        <v>1212</v>
      </c>
      <c r="B73" s="560" t="s">
        <v>1211</v>
      </c>
      <c r="C73" s="559">
        <v>833</v>
      </c>
      <c r="D73" s="558">
        <v>314</v>
      </c>
    </row>
    <row r="74" spans="1:4" ht="12.75" customHeight="1">
      <c r="A74" s="561" t="s">
        <v>1210</v>
      </c>
      <c r="B74" s="560" t="s">
        <v>1209</v>
      </c>
      <c r="C74" s="559">
        <v>1132</v>
      </c>
      <c r="D74" s="558">
        <v>384</v>
      </c>
    </row>
    <row r="75" spans="1:4" ht="12.75" customHeight="1">
      <c r="A75" s="561" t="s">
        <v>1208</v>
      </c>
      <c r="B75" s="560" t="s">
        <v>1207</v>
      </c>
      <c r="C75" s="559">
        <v>5530</v>
      </c>
      <c r="D75" s="558">
        <v>2874</v>
      </c>
    </row>
    <row r="76" spans="1:4" ht="12.75" customHeight="1">
      <c r="A76" s="561" t="s">
        <v>1206</v>
      </c>
      <c r="B76" s="560" t="s">
        <v>1205</v>
      </c>
      <c r="C76" s="559">
        <v>4716</v>
      </c>
      <c r="D76" s="558">
        <v>2259</v>
      </c>
    </row>
    <row r="77" spans="1:4" ht="12.75" customHeight="1">
      <c r="A77" s="561" t="s">
        <v>1204</v>
      </c>
      <c r="B77" s="560" t="s">
        <v>1203</v>
      </c>
      <c r="C77" s="559">
        <v>3250</v>
      </c>
      <c r="D77" s="558">
        <v>1798</v>
      </c>
    </row>
    <row r="78" spans="1:4" ht="12.75" customHeight="1">
      <c r="A78" s="561" t="s">
        <v>1202</v>
      </c>
      <c r="B78" s="560" t="s">
        <v>1201</v>
      </c>
      <c r="C78" s="559">
        <v>5777</v>
      </c>
      <c r="D78" s="558">
        <v>2807</v>
      </c>
    </row>
    <row r="79" spans="1:4" ht="12.75" customHeight="1">
      <c r="A79" s="561" t="s">
        <v>1200</v>
      </c>
      <c r="B79" s="560" t="s">
        <v>1199</v>
      </c>
      <c r="C79" s="559">
        <v>913</v>
      </c>
      <c r="D79" s="558">
        <v>491</v>
      </c>
    </row>
    <row r="80" spans="1:4" ht="12.75" customHeight="1">
      <c r="A80" s="561" t="s">
        <v>1198</v>
      </c>
      <c r="B80" s="560" t="s">
        <v>1197</v>
      </c>
      <c r="C80" s="559">
        <v>2282</v>
      </c>
      <c r="D80" s="558">
        <v>1238</v>
      </c>
    </row>
    <row r="81" spans="1:4" ht="12.75" customHeight="1">
      <c r="A81" s="561" t="s">
        <v>1196</v>
      </c>
      <c r="B81" s="560" t="s">
        <v>1195</v>
      </c>
      <c r="C81" s="559">
        <v>3876</v>
      </c>
      <c r="D81" s="558">
        <v>2006</v>
      </c>
    </row>
    <row r="82" spans="1:4" ht="12.75" customHeight="1">
      <c r="A82" s="561" t="s">
        <v>1194</v>
      </c>
      <c r="B82" s="560" t="s">
        <v>1193</v>
      </c>
      <c r="C82" s="559">
        <v>4109</v>
      </c>
      <c r="D82" s="558">
        <v>1951</v>
      </c>
    </row>
    <row r="83" spans="1:4" ht="12.75" customHeight="1">
      <c r="A83" s="561" t="s">
        <v>1192</v>
      </c>
      <c r="B83" s="560" t="s">
        <v>1191</v>
      </c>
      <c r="C83" s="559">
        <v>2807</v>
      </c>
      <c r="D83" s="558">
        <v>1673</v>
      </c>
    </row>
    <row r="84" spans="1:4" ht="12.75" customHeight="1">
      <c r="A84" s="561" t="s">
        <v>1190</v>
      </c>
      <c r="B84" s="560" t="s">
        <v>1189</v>
      </c>
      <c r="C84" s="559">
        <v>2519</v>
      </c>
      <c r="D84" s="558">
        <v>1460</v>
      </c>
    </row>
    <row r="85" spans="1:4" ht="12.75" customHeight="1">
      <c r="A85" s="561" t="s">
        <v>1188</v>
      </c>
      <c r="B85" s="560" t="s">
        <v>1187</v>
      </c>
      <c r="C85" s="559">
        <v>5579</v>
      </c>
      <c r="D85" s="558">
        <v>2817</v>
      </c>
    </row>
    <row r="86" spans="1:4" ht="12.75" customHeight="1">
      <c r="A86" s="561" t="s">
        <v>1186</v>
      </c>
      <c r="B86" s="560" t="s">
        <v>1185</v>
      </c>
      <c r="C86" s="559">
        <v>3970</v>
      </c>
      <c r="D86" s="558">
        <v>2113</v>
      </c>
    </row>
    <row r="87" spans="1:4" ht="12.75" customHeight="1">
      <c r="A87" s="561" t="s">
        <v>1184</v>
      </c>
      <c r="B87" s="560" t="s">
        <v>1183</v>
      </c>
      <c r="C87" s="559">
        <v>655</v>
      </c>
      <c r="D87" s="558">
        <v>234</v>
      </c>
    </row>
    <row r="88" spans="1:4" ht="12.75" customHeight="1">
      <c r="A88" s="561" t="s">
        <v>1182</v>
      </c>
      <c r="B88" s="560" t="s">
        <v>1181</v>
      </c>
      <c r="C88" s="559">
        <v>1552</v>
      </c>
      <c r="D88" s="558">
        <v>837</v>
      </c>
    </row>
    <row r="89" spans="1:4" ht="12.75" customHeight="1">
      <c r="A89" s="561" t="s">
        <v>1180</v>
      </c>
      <c r="B89" s="560" t="s">
        <v>1179</v>
      </c>
      <c r="C89" s="559">
        <v>4504</v>
      </c>
      <c r="D89" s="558">
        <v>2274</v>
      </c>
    </row>
    <row r="90" spans="1:4" ht="12.75" customHeight="1">
      <c r="A90" s="561" t="s">
        <v>1178</v>
      </c>
      <c r="B90" s="560" t="s">
        <v>1177</v>
      </c>
      <c r="C90" s="559">
        <v>3432</v>
      </c>
      <c r="D90" s="558">
        <v>1873</v>
      </c>
    </row>
    <row r="91" spans="1:4" ht="12.75" customHeight="1">
      <c r="A91" s="561" t="s">
        <v>1176</v>
      </c>
      <c r="B91" s="560" t="s">
        <v>1175</v>
      </c>
      <c r="C91" s="559">
        <v>5591</v>
      </c>
      <c r="D91" s="558">
        <v>2330</v>
      </c>
    </row>
    <row r="92" spans="1:4" ht="12.75" customHeight="1">
      <c r="A92" s="561" t="s">
        <v>1174</v>
      </c>
      <c r="B92" s="560" t="s">
        <v>1173</v>
      </c>
      <c r="C92" s="559">
        <v>5165</v>
      </c>
      <c r="D92" s="558">
        <v>1570</v>
      </c>
    </row>
    <row r="93" spans="1:4" ht="12.75" customHeight="1">
      <c r="A93" s="561" t="s">
        <v>1172</v>
      </c>
      <c r="B93" s="560" t="s">
        <v>1171</v>
      </c>
      <c r="C93" s="559">
        <v>5145</v>
      </c>
      <c r="D93" s="558">
        <v>2143</v>
      </c>
    </row>
    <row r="94" spans="1:4" ht="12.75" customHeight="1">
      <c r="A94" s="561" t="s">
        <v>1170</v>
      </c>
      <c r="B94" s="560" t="s">
        <v>1169</v>
      </c>
      <c r="C94" s="559">
        <v>3735</v>
      </c>
      <c r="D94" s="558">
        <v>1211</v>
      </c>
    </row>
    <row r="95" spans="1:4" ht="12.75" customHeight="1">
      <c r="A95" s="561" t="s">
        <v>1168</v>
      </c>
      <c r="B95" s="560" t="s">
        <v>1167</v>
      </c>
      <c r="C95" s="559">
        <v>4553</v>
      </c>
      <c r="D95" s="558">
        <v>1553</v>
      </c>
    </row>
    <row r="96" spans="1:4" ht="12.75" customHeight="1">
      <c r="A96" s="561" t="s">
        <v>1166</v>
      </c>
      <c r="B96" s="560" t="s">
        <v>1165</v>
      </c>
      <c r="C96" s="559">
        <v>6707</v>
      </c>
      <c r="D96" s="558">
        <v>1651</v>
      </c>
    </row>
    <row r="97" spans="1:4" ht="12.75" customHeight="1">
      <c r="A97" s="561" t="s">
        <v>1164</v>
      </c>
      <c r="B97" s="560" t="s">
        <v>1163</v>
      </c>
      <c r="C97" s="559">
        <v>3198</v>
      </c>
      <c r="D97" s="558">
        <v>964</v>
      </c>
    </row>
    <row r="98" spans="1:4" ht="12.75" customHeight="1">
      <c r="A98" s="561" t="s">
        <v>1162</v>
      </c>
      <c r="B98" s="560" t="s">
        <v>1161</v>
      </c>
      <c r="C98" s="559">
        <v>4049</v>
      </c>
      <c r="D98" s="558">
        <v>1549</v>
      </c>
    </row>
    <row r="99" spans="1:4" ht="12.75" customHeight="1">
      <c r="A99" s="561" t="s">
        <v>1160</v>
      </c>
      <c r="B99" s="560" t="s">
        <v>1159</v>
      </c>
      <c r="C99" s="559">
        <v>3090</v>
      </c>
      <c r="D99" s="558">
        <v>1535</v>
      </c>
    </row>
    <row r="100" spans="1:4" ht="12.75" customHeight="1">
      <c r="A100" s="625"/>
      <c r="B100" s="590"/>
      <c r="C100" s="601"/>
      <c r="D100" s="624"/>
    </row>
    <row r="101" spans="1:4" ht="12.75" customHeight="1">
      <c r="A101" s="623"/>
      <c r="B101" s="585"/>
      <c r="C101" s="599"/>
      <c r="D101" s="587"/>
    </row>
    <row r="102" spans="1:4" ht="12.75">
      <c r="A102" s="586" t="s">
        <v>429</v>
      </c>
      <c r="B102" s="585"/>
      <c r="C102" s="599"/>
      <c r="D102" s="587"/>
    </row>
    <row r="103" spans="1:4" ht="15.75" customHeight="1">
      <c r="A103" s="581" t="s">
        <v>732</v>
      </c>
      <c r="B103" s="580"/>
      <c r="C103" s="579"/>
      <c r="D103" s="579"/>
    </row>
    <row r="104" spans="1:4" ht="15.75" customHeight="1">
      <c r="A104" s="581" t="s">
        <v>731</v>
      </c>
      <c r="B104" s="580"/>
      <c r="C104" s="579"/>
      <c r="D104" s="579"/>
    </row>
    <row r="105" spans="1:4" ht="12.75" customHeight="1" thickBot="1">
      <c r="A105" s="616"/>
      <c r="B105" s="615"/>
      <c r="C105" s="614"/>
      <c r="D105" s="613"/>
    </row>
    <row r="106" spans="1:4" ht="15" customHeight="1" thickTop="1">
      <c r="A106" s="574" t="s">
        <v>730</v>
      </c>
      <c r="B106" s="573"/>
      <c r="C106" s="572" t="s">
        <v>729</v>
      </c>
      <c r="D106" s="571" t="s">
        <v>47</v>
      </c>
    </row>
    <row r="107" spans="1:4" ht="15" customHeight="1">
      <c r="A107" s="570" t="s">
        <v>728</v>
      </c>
      <c r="B107" s="569" t="s">
        <v>727</v>
      </c>
      <c r="C107" s="568" t="s">
        <v>726</v>
      </c>
      <c r="D107" s="567" t="s">
        <v>725</v>
      </c>
    </row>
    <row r="108" spans="1:4" ht="12.75" customHeight="1">
      <c r="A108" s="595"/>
      <c r="B108" s="594"/>
      <c r="C108" s="593"/>
      <c r="D108" s="610"/>
    </row>
    <row r="109" spans="1:4" ht="12.75" customHeight="1">
      <c r="A109" s="612" t="s">
        <v>462</v>
      </c>
      <c r="B109" s="594"/>
      <c r="C109" s="593"/>
      <c r="D109" s="611"/>
    </row>
    <row r="110" spans="1:4" ht="12.75" customHeight="1">
      <c r="A110" s="561" t="s">
        <v>1158</v>
      </c>
      <c r="B110" s="560" t="s">
        <v>1157</v>
      </c>
      <c r="C110" s="559">
        <v>3293</v>
      </c>
      <c r="D110" s="558">
        <v>1473</v>
      </c>
    </row>
    <row r="111" spans="1:4" ht="12.75" customHeight="1">
      <c r="A111" s="561" t="s">
        <v>1156</v>
      </c>
      <c r="B111" s="560" t="s">
        <v>1155</v>
      </c>
      <c r="C111" s="559">
        <v>3636</v>
      </c>
      <c r="D111" s="558">
        <v>1413</v>
      </c>
    </row>
    <row r="112" spans="1:4" ht="12.75" customHeight="1">
      <c r="A112" s="561" t="s">
        <v>1154</v>
      </c>
      <c r="B112" s="560" t="s">
        <v>1153</v>
      </c>
      <c r="C112" s="559">
        <v>1637</v>
      </c>
      <c r="D112" s="558">
        <v>396</v>
      </c>
    </row>
    <row r="113" spans="1:4" ht="12.75" customHeight="1">
      <c r="A113" s="561" t="s">
        <v>1152</v>
      </c>
      <c r="B113" s="560" t="s">
        <v>1151</v>
      </c>
      <c r="C113" s="559">
        <v>2078</v>
      </c>
      <c r="D113" s="558">
        <v>587</v>
      </c>
    </row>
    <row r="114" spans="1:4" ht="12.75" customHeight="1">
      <c r="A114" s="561" t="s">
        <v>1150</v>
      </c>
      <c r="B114" s="560" t="s">
        <v>1149</v>
      </c>
      <c r="C114" s="559">
        <v>6749</v>
      </c>
      <c r="D114" s="558">
        <v>1862</v>
      </c>
    </row>
    <row r="115" spans="1:4" ht="12.75" customHeight="1">
      <c r="A115" s="561" t="s">
        <v>1148</v>
      </c>
      <c r="B115" s="560" t="s">
        <v>1147</v>
      </c>
      <c r="C115" s="559">
        <v>2148</v>
      </c>
      <c r="D115" s="558">
        <v>868</v>
      </c>
    </row>
    <row r="116" spans="1:4" ht="12.75" customHeight="1">
      <c r="A116" s="561" t="s">
        <v>1146</v>
      </c>
      <c r="B116" s="560" t="s">
        <v>1145</v>
      </c>
      <c r="C116" s="559">
        <v>3440</v>
      </c>
      <c r="D116" s="558">
        <v>1022</v>
      </c>
    </row>
    <row r="117" spans="1:4" ht="12.75" customHeight="1">
      <c r="A117" s="561" t="s">
        <v>1144</v>
      </c>
      <c r="B117" s="560" t="s">
        <v>1143</v>
      </c>
      <c r="C117" s="559">
        <v>3353</v>
      </c>
      <c r="D117" s="558">
        <v>609</v>
      </c>
    </row>
    <row r="118" spans="1:4" ht="12.75" customHeight="1">
      <c r="A118" s="561" t="s">
        <v>1142</v>
      </c>
      <c r="B118" s="560" t="s">
        <v>1141</v>
      </c>
      <c r="C118" s="559">
        <v>5421</v>
      </c>
      <c r="D118" s="558">
        <v>1281</v>
      </c>
    </row>
    <row r="119" spans="1:4" ht="12.75" customHeight="1">
      <c r="A119" s="561" t="s">
        <v>1140</v>
      </c>
      <c r="B119" s="560" t="s">
        <v>1139</v>
      </c>
      <c r="C119" s="559">
        <v>4175</v>
      </c>
      <c r="D119" s="558">
        <v>840</v>
      </c>
    </row>
    <row r="120" spans="1:4" ht="12.75" customHeight="1">
      <c r="A120" s="561" t="s">
        <v>1138</v>
      </c>
      <c r="B120" s="560" t="s">
        <v>1137</v>
      </c>
      <c r="C120" s="559">
        <v>6047</v>
      </c>
      <c r="D120" s="558">
        <v>1467</v>
      </c>
    </row>
    <row r="121" spans="1:4" ht="12.75" customHeight="1">
      <c r="A121" s="561" t="s">
        <v>1136</v>
      </c>
      <c r="B121" s="560" t="s">
        <v>1135</v>
      </c>
      <c r="C121" s="559">
        <v>1701</v>
      </c>
      <c r="D121" s="558">
        <v>383</v>
      </c>
    </row>
    <row r="122" spans="1:4" ht="12.75" customHeight="1">
      <c r="A122" s="561" t="s">
        <v>1134</v>
      </c>
      <c r="B122" s="560" t="s">
        <v>1133</v>
      </c>
      <c r="C122" s="559">
        <v>3773</v>
      </c>
      <c r="D122" s="558">
        <v>871</v>
      </c>
    </row>
    <row r="123" spans="1:4" ht="12.75" customHeight="1">
      <c r="A123" s="561" t="s">
        <v>1132</v>
      </c>
      <c r="B123" s="560" t="s">
        <v>1131</v>
      </c>
      <c r="C123" s="559">
        <v>2720</v>
      </c>
      <c r="D123" s="558">
        <v>556</v>
      </c>
    </row>
    <row r="124" spans="1:4" ht="12.75" customHeight="1">
      <c r="A124" s="561" t="s">
        <v>1130</v>
      </c>
      <c r="B124" s="560" t="s">
        <v>1129</v>
      </c>
      <c r="C124" s="559">
        <v>2059</v>
      </c>
      <c r="D124" s="558">
        <v>400</v>
      </c>
    </row>
    <row r="125" spans="1:4" ht="12.75" customHeight="1">
      <c r="A125" s="561" t="s">
        <v>1128</v>
      </c>
      <c r="B125" s="560" t="s">
        <v>1127</v>
      </c>
      <c r="C125" s="559">
        <v>6387</v>
      </c>
      <c r="D125" s="558">
        <v>1422</v>
      </c>
    </row>
    <row r="126" spans="1:4" ht="12.75" customHeight="1">
      <c r="A126" s="561" t="s">
        <v>1126</v>
      </c>
      <c r="B126" s="560" t="s">
        <v>1125</v>
      </c>
      <c r="C126" s="559">
        <v>4541</v>
      </c>
      <c r="D126" s="558">
        <v>1038</v>
      </c>
    </row>
    <row r="127" spans="1:4" ht="12.75" customHeight="1">
      <c r="A127" s="561" t="s">
        <v>1124</v>
      </c>
      <c r="B127" s="560" t="s">
        <v>1123</v>
      </c>
      <c r="C127" s="559">
        <v>374</v>
      </c>
      <c r="D127" s="558">
        <v>59</v>
      </c>
    </row>
    <row r="128" spans="1:4" ht="12.75" customHeight="1">
      <c r="A128" s="561" t="s">
        <v>1122</v>
      </c>
      <c r="B128" s="560" t="s">
        <v>1121</v>
      </c>
      <c r="C128" s="559">
        <v>5830</v>
      </c>
      <c r="D128" s="558">
        <v>1854</v>
      </c>
    </row>
    <row r="129" spans="1:4" ht="12.75" customHeight="1">
      <c r="A129" s="561" t="s">
        <v>1120</v>
      </c>
      <c r="B129" s="560" t="s">
        <v>1119</v>
      </c>
      <c r="C129" s="559">
        <v>1989</v>
      </c>
      <c r="D129" s="558">
        <v>848</v>
      </c>
    </row>
    <row r="130" spans="1:4" ht="12.75" customHeight="1">
      <c r="A130" s="561" t="s">
        <v>1118</v>
      </c>
      <c r="B130" s="560" t="s">
        <v>1117</v>
      </c>
      <c r="C130" s="559">
        <v>6842</v>
      </c>
      <c r="D130" s="558">
        <v>1495</v>
      </c>
    </row>
    <row r="131" spans="1:4" ht="12.75" customHeight="1">
      <c r="A131" s="561" t="s">
        <v>1116</v>
      </c>
      <c r="B131" s="560" t="s">
        <v>1115</v>
      </c>
      <c r="C131" s="559">
        <v>2835</v>
      </c>
      <c r="D131" s="558">
        <v>729</v>
      </c>
    </row>
    <row r="132" spans="1:4" ht="12.75" customHeight="1">
      <c r="A132" s="561" t="s">
        <v>1114</v>
      </c>
      <c r="B132" s="560" t="s">
        <v>1113</v>
      </c>
      <c r="C132" s="559">
        <v>6167</v>
      </c>
      <c r="D132" s="558">
        <v>2546</v>
      </c>
    </row>
    <row r="133" spans="1:4" ht="12.75" customHeight="1">
      <c r="A133" s="561" t="s">
        <v>1112</v>
      </c>
      <c r="B133" s="560" t="s">
        <v>1111</v>
      </c>
      <c r="C133" s="559">
        <v>1704</v>
      </c>
      <c r="D133" s="558">
        <v>552</v>
      </c>
    </row>
    <row r="134" spans="1:4" ht="12.75" customHeight="1">
      <c r="A134" s="561" t="s">
        <v>1110</v>
      </c>
      <c r="B134" s="560" t="s">
        <v>1109</v>
      </c>
      <c r="C134" s="559">
        <v>4423</v>
      </c>
      <c r="D134" s="558">
        <v>1974</v>
      </c>
    </row>
    <row r="135" spans="1:4" ht="12.75" customHeight="1">
      <c r="A135" s="561" t="s">
        <v>1108</v>
      </c>
      <c r="B135" s="560" t="s">
        <v>1107</v>
      </c>
      <c r="C135" s="559">
        <v>5040</v>
      </c>
      <c r="D135" s="558">
        <v>1905</v>
      </c>
    </row>
    <row r="136" spans="1:4" ht="12.75" customHeight="1">
      <c r="A136" s="561" t="s">
        <v>1106</v>
      </c>
      <c r="B136" s="560" t="s">
        <v>1105</v>
      </c>
      <c r="C136" s="559">
        <v>3823</v>
      </c>
      <c r="D136" s="558">
        <v>978</v>
      </c>
    </row>
    <row r="137" spans="1:4" ht="12.75" customHeight="1">
      <c r="A137" s="561" t="s">
        <v>1104</v>
      </c>
      <c r="B137" s="560" t="s">
        <v>1103</v>
      </c>
      <c r="C137" s="559">
        <v>4041</v>
      </c>
      <c r="D137" s="558">
        <v>1331</v>
      </c>
    </row>
    <row r="138" spans="1:4" ht="12.75" customHeight="1">
      <c r="A138" s="561" t="s">
        <v>1102</v>
      </c>
      <c r="B138" s="560" t="s">
        <v>1101</v>
      </c>
      <c r="C138" s="559">
        <v>2713</v>
      </c>
      <c r="D138" s="558">
        <v>680</v>
      </c>
    </row>
    <row r="139" spans="1:4" ht="12.75" customHeight="1">
      <c r="A139" s="561" t="s">
        <v>1100</v>
      </c>
      <c r="B139" s="560" t="s">
        <v>1099</v>
      </c>
      <c r="C139" s="559">
        <v>3866</v>
      </c>
      <c r="D139" s="558">
        <v>1237</v>
      </c>
    </row>
    <row r="140" spans="1:4" ht="12.75" customHeight="1">
      <c r="A140" s="561" t="s">
        <v>1098</v>
      </c>
      <c r="B140" s="560" t="s">
        <v>1097</v>
      </c>
      <c r="C140" s="559">
        <v>341</v>
      </c>
      <c r="D140" s="558">
        <v>1</v>
      </c>
    </row>
    <row r="141" spans="1:4" ht="12.75" customHeight="1">
      <c r="A141" s="561" t="s">
        <v>1096</v>
      </c>
      <c r="B141" s="560" t="s">
        <v>1095</v>
      </c>
      <c r="C141" s="559">
        <v>3981</v>
      </c>
      <c r="D141" s="558">
        <v>840</v>
      </c>
    </row>
    <row r="142" spans="1:4" ht="12.75" customHeight="1">
      <c r="A142" s="561" t="s">
        <v>1094</v>
      </c>
      <c r="B142" s="560" t="s">
        <v>1093</v>
      </c>
      <c r="C142" s="559">
        <v>1376</v>
      </c>
      <c r="D142" s="558">
        <v>87</v>
      </c>
    </row>
    <row r="143" spans="1:4" ht="12.75" customHeight="1">
      <c r="A143" s="561" t="s">
        <v>1092</v>
      </c>
      <c r="B143" s="560" t="s">
        <v>1091</v>
      </c>
      <c r="C143" s="559">
        <v>5160</v>
      </c>
      <c r="D143" s="558">
        <v>1605</v>
      </c>
    </row>
    <row r="144" spans="1:4" ht="12.75" customHeight="1">
      <c r="A144" s="561" t="s">
        <v>1090</v>
      </c>
      <c r="B144" s="560" t="s">
        <v>1089</v>
      </c>
      <c r="C144" s="559">
        <v>3171</v>
      </c>
      <c r="D144" s="558">
        <v>829</v>
      </c>
    </row>
    <row r="145" spans="1:4" ht="12.75" customHeight="1">
      <c r="A145" s="561" t="s">
        <v>1088</v>
      </c>
      <c r="B145" s="560" t="s">
        <v>685</v>
      </c>
      <c r="C145" s="559">
        <v>5338</v>
      </c>
      <c r="D145" s="558">
        <v>1710</v>
      </c>
    </row>
    <row r="146" spans="1:4" ht="12.75" customHeight="1">
      <c r="A146" s="561" t="s">
        <v>1087</v>
      </c>
      <c r="B146" s="560" t="s">
        <v>1086</v>
      </c>
      <c r="C146" s="559">
        <v>933</v>
      </c>
      <c r="D146" s="558">
        <v>265</v>
      </c>
    </row>
    <row r="147" spans="1:4" ht="12.75" customHeight="1">
      <c r="A147" s="561" t="s">
        <v>1085</v>
      </c>
      <c r="B147" s="560" t="s">
        <v>1084</v>
      </c>
      <c r="C147" s="559">
        <v>4240</v>
      </c>
      <c r="D147" s="558">
        <v>1144</v>
      </c>
    </row>
    <row r="148" spans="1:4" ht="12.75" customHeight="1">
      <c r="A148" s="561" t="s">
        <v>1083</v>
      </c>
      <c r="B148" s="560" t="s">
        <v>1082</v>
      </c>
      <c r="C148" s="559">
        <v>5098</v>
      </c>
      <c r="D148" s="558">
        <v>1642</v>
      </c>
    </row>
    <row r="149" spans="1:4" ht="12.75" customHeight="1">
      <c r="A149" s="561" t="s">
        <v>1081</v>
      </c>
      <c r="B149" s="560" t="s">
        <v>1080</v>
      </c>
      <c r="C149" s="559">
        <v>1907</v>
      </c>
      <c r="D149" s="558">
        <v>596</v>
      </c>
    </row>
    <row r="150" spans="1:4" ht="12.75" customHeight="1">
      <c r="A150" s="561" t="s">
        <v>1079</v>
      </c>
      <c r="B150" s="560" t="s">
        <v>1078</v>
      </c>
      <c r="C150" s="559">
        <v>5136</v>
      </c>
      <c r="D150" s="558">
        <v>1685</v>
      </c>
    </row>
    <row r="151" spans="1:4" ht="12.75" customHeight="1">
      <c r="A151" s="622"/>
      <c r="B151" s="590"/>
      <c r="C151" s="621"/>
      <c r="D151" s="554"/>
    </row>
    <row r="152" spans="1:4" ht="12.75" customHeight="1">
      <c r="A152" s="620"/>
      <c r="B152" s="585"/>
      <c r="C152" s="617"/>
      <c r="D152" s="587"/>
    </row>
    <row r="153" spans="1:4" ht="12.75">
      <c r="A153" s="586" t="s">
        <v>429</v>
      </c>
      <c r="B153" s="585"/>
      <c r="C153" s="617"/>
      <c r="D153" s="617"/>
    </row>
    <row r="154" spans="1:4" ht="15.75" customHeight="1">
      <c r="A154" s="581" t="s">
        <v>732</v>
      </c>
      <c r="B154" s="580"/>
      <c r="C154" s="579"/>
      <c r="D154" s="579"/>
    </row>
    <row r="155" spans="1:4" ht="15.75" customHeight="1">
      <c r="A155" s="581" t="s">
        <v>731</v>
      </c>
      <c r="B155" s="580"/>
      <c r="C155" s="579"/>
      <c r="D155" s="579"/>
    </row>
    <row r="156" spans="1:4" ht="12.75" customHeight="1" thickBot="1">
      <c r="A156" s="616"/>
      <c r="B156" s="615"/>
      <c r="C156" s="614"/>
      <c r="D156" s="613"/>
    </row>
    <row r="157" spans="1:4" ht="15" customHeight="1" thickTop="1">
      <c r="A157" s="574" t="s">
        <v>730</v>
      </c>
      <c r="B157" s="573"/>
      <c r="C157" s="572" t="s">
        <v>729</v>
      </c>
      <c r="D157" s="571" t="s">
        <v>47</v>
      </c>
    </row>
    <row r="158" spans="1:4" ht="15" customHeight="1">
      <c r="A158" s="570" t="s">
        <v>728</v>
      </c>
      <c r="B158" s="569" t="s">
        <v>727</v>
      </c>
      <c r="C158" s="568" t="s">
        <v>726</v>
      </c>
      <c r="D158" s="567" t="s">
        <v>725</v>
      </c>
    </row>
    <row r="159" spans="1:4" ht="12.75" customHeight="1">
      <c r="A159" s="595"/>
      <c r="B159" s="594"/>
      <c r="C159" s="593"/>
      <c r="D159" s="610"/>
    </row>
    <row r="160" spans="1:4" ht="12.75" customHeight="1">
      <c r="A160" s="612" t="s">
        <v>462</v>
      </c>
      <c r="B160" s="594"/>
      <c r="C160" s="593"/>
      <c r="D160" s="611"/>
    </row>
    <row r="161" spans="1:4" ht="12.75" customHeight="1">
      <c r="A161" s="561" t="s">
        <v>1077</v>
      </c>
      <c r="B161" s="560" t="s">
        <v>1076</v>
      </c>
      <c r="C161" s="559">
        <v>5405</v>
      </c>
      <c r="D161" s="558">
        <v>2744</v>
      </c>
    </row>
    <row r="162" spans="1:4" ht="12.75" customHeight="1">
      <c r="A162" s="561" t="s">
        <v>1075</v>
      </c>
      <c r="B162" s="560" t="s">
        <v>1074</v>
      </c>
      <c r="C162" s="559">
        <v>3346</v>
      </c>
      <c r="D162" s="558">
        <v>1053</v>
      </c>
    </row>
    <row r="163" spans="1:4" ht="12.75" customHeight="1">
      <c r="A163" s="561" t="s">
        <v>1073</v>
      </c>
      <c r="B163" s="560" t="s">
        <v>1072</v>
      </c>
      <c r="C163" s="559">
        <v>3377</v>
      </c>
      <c r="D163" s="558">
        <v>1144</v>
      </c>
    </row>
    <row r="164" spans="1:4" ht="12.75" customHeight="1">
      <c r="A164" s="561" t="s">
        <v>1071</v>
      </c>
      <c r="B164" s="560" t="s">
        <v>1070</v>
      </c>
      <c r="C164" s="559">
        <v>5450</v>
      </c>
      <c r="D164" s="558">
        <v>1930</v>
      </c>
    </row>
    <row r="165" spans="1:4" ht="12.75" customHeight="1">
      <c r="A165" s="561" t="s">
        <v>1069</v>
      </c>
      <c r="B165" s="560" t="s">
        <v>1068</v>
      </c>
      <c r="C165" s="559">
        <v>4990</v>
      </c>
      <c r="D165" s="558">
        <v>1795</v>
      </c>
    </row>
    <row r="166" spans="1:4" ht="12.75" customHeight="1">
      <c r="A166" s="561" t="s">
        <v>1067</v>
      </c>
      <c r="B166" s="560" t="s">
        <v>1066</v>
      </c>
      <c r="C166" s="559">
        <v>2005</v>
      </c>
      <c r="D166" s="558">
        <v>659</v>
      </c>
    </row>
    <row r="167" spans="1:4" ht="12.75" customHeight="1">
      <c r="A167" s="561" t="s">
        <v>1065</v>
      </c>
      <c r="B167" s="560" t="s">
        <v>1064</v>
      </c>
      <c r="C167" s="559">
        <v>2837</v>
      </c>
      <c r="D167" s="558">
        <v>815</v>
      </c>
    </row>
    <row r="168" spans="1:4" ht="12.75" customHeight="1">
      <c r="A168" s="561" t="s">
        <v>1063</v>
      </c>
      <c r="B168" s="560" t="s">
        <v>1062</v>
      </c>
      <c r="C168" s="559">
        <v>4668</v>
      </c>
      <c r="D168" s="558">
        <v>1697</v>
      </c>
    </row>
    <row r="169" spans="1:4" ht="12.75" customHeight="1">
      <c r="A169" s="561" t="s">
        <v>1061</v>
      </c>
      <c r="B169" s="560" t="s">
        <v>1060</v>
      </c>
      <c r="C169" s="559">
        <v>6864</v>
      </c>
      <c r="D169" s="558">
        <v>2028</v>
      </c>
    </row>
    <row r="170" spans="1:4" ht="12.75" customHeight="1">
      <c r="A170" s="561" t="s">
        <v>1059</v>
      </c>
      <c r="B170" s="560" t="s">
        <v>457</v>
      </c>
      <c r="C170" s="559">
        <v>4858</v>
      </c>
      <c r="D170" s="558">
        <v>1469</v>
      </c>
    </row>
    <row r="171" spans="1:4" ht="12.75" customHeight="1">
      <c r="A171" s="561" t="s">
        <v>1058</v>
      </c>
      <c r="B171" s="560" t="s">
        <v>1057</v>
      </c>
      <c r="C171" s="559">
        <v>5306</v>
      </c>
      <c r="D171" s="558">
        <v>1631</v>
      </c>
    </row>
    <row r="172" spans="1:4" ht="12.75" customHeight="1">
      <c r="A172" s="561" t="s">
        <v>1056</v>
      </c>
      <c r="B172" s="560" t="s">
        <v>480</v>
      </c>
      <c r="C172" s="559">
        <v>4661</v>
      </c>
      <c r="D172" s="558">
        <v>1388</v>
      </c>
    </row>
    <row r="173" spans="1:4" ht="12.75" customHeight="1">
      <c r="A173" s="561" t="s">
        <v>1055</v>
      </c>
      <c r="B173" s="560" t="s">
        <v>1054</v>
      </c>
      <c r="C173" s="559">
        <v>6749</v>
      </c>
      <c r="D173" s="558">
        <v>1369</v>
      </c>
    </row>
    <row r="174" spans="1:4" ht="12.75" customHeight="1">
      <c r="A174" s="561" t="s">
        <v>1053</v>
      </c>
      <c r="B174" s="560" t="s">
        <v>488</v>
      </c>
      <c r="C174" s="559">
        <v>8206</v>
      </c>
      <c r="D174" s="558">
        <v>1929</v>
      </c>
    </row>
    <row r="175" spans="1:4" ht="12.75" customHeight="1">
      <c r="A175" s="561" t="s">
        <v>1052</v>
      </c>
      <c r="B175" s="560" t="s">
        <v>1051</v>
      </c>
      <c r="C175" s="559">
        <v>4664</v>
      </c>
      <c r="D175" s="558">
        <v>1196</v>
      </c>
    </row>
    <row r="176" spans="1:4" ht="12.75" customHeight="1">
      <c r="A176" s="561" t="s">
        <v>1050</v>
      </c>
      <c r="B176" s="560" t="s">
        <v>1049</v>
      </c>
      <c r="C176" s="559">
        <v>5997</v>
      </c>
      <c r="D176" s="558">
        <v>1584</v>
      </c>
    </row>
    <row r="177" spans="1:4" ht="12.75" customHeight="1">
      <c r="A177" s="561" t="s">
        <v>1048</v>
      </c>
      <c r="B177" s="560" t="s">
        <v>458</v>
      </c>
      <c r="C177" s="559">
        <v>3325</v>
      </c>
      <c r="D177" s="558">
        <v>1067</v>
      </c>
    </row>
    <row r="178" spans="1:4" ht="12.75" customHeight="1">
      <c r="A178" s="561" t="s">
        <v>1047</v>
      </c>
      <c r="B178" s="560" t="s">
        <v>1046</v>
      </c>
      <c r="C178" s="559">
        <v>4728</v>
      </c>
      <c r="D178" s="558">
        <v>1508</v>
      </c>
    </row>
    <row r="179" spans="1:4" ht="12.75" customHeight="1">
      <c r="A179" s="561" t="s">
        <v>1045</v>
      </c>
      <c r="B179" s="560" t="s">
        <v>1044</v>
      </c>
      <c r="C179" s="559">
        <v>2346</v>
      </c>
      <c r="D179" s="558">
        <v>682</v>
      </c>
    </row>
    <row r="180" spans="1:4" ht="12.75" customHeight="1">
      <c r="A180" s="561" t="s">
        <v>1043</v>
      </c>
      <c r="B180" s="560" t="s">
        <v>1042</v>
      </c>
      <c r="C180" s="559">
        <v>3448</v>
      </c>
      <c r="D180" s="558">
        <v>1133</v>
      </c>
    </row>
    <row r="181" spans="1:4" ht="12.75" customHeight="1">
      <c r="A181" s="561" t="s">
        <v>1041</v>
      </c>
      <c r="B181" s="560" t="s">
        <v>487</v>
      </c>
      <c r="C181" s="559">
        <v>6543</v>
      </c>
      <c r="D181" s="558">
        <v>2359</v>
      </c>
    </row>
    <row r="182" spans="1:4" ht="12.75" customHeight="1">
      <c r="A182" s="561" t="s">
        <v>1040</v>
      </c>
      <c r="B182" s="560" t="s">
        <v>475</v>
      </c>
      <c r="C182" s="559">
        <v>2136</v>
      </c>
      <c r="D182" s="558">
        <v>498</v>
      </c>
    </row>
    <row r="183" spans="1:4" ht="12.75" customHeight="1">
      <c r="A183" s="561" t="s">
        <v>1039</v>
      </c>
      <c r="B183" s="560" t="s">
        <v>1038</v>
      </c>
      <c r="C183" s="559">
        <v>9693</v>
      </c>
      <c r="D183" s="558">
        <v>2736</v>
      </c>
    </row>
    <row r="184" spans="1:4" ht="12.75" customHeight="1">
      <c r="A184" s="561" t="s">
        <v>1037</v>
      </c>
      <c r="B184" s="560" t="s">
        <v>1036</v>
      </c>
      <c r="C184" s="559">
        <v>2066</v>
      </c>
      <c r="D184" s="558">
        <v>646</v>
      </c>
    </row>
    <row r="185" spans="1:4" ht="12.75" customHeight="1">
      <c r="A185" s="561" t="s">
        <v>1035</v>
      </c>
      <c r="B185" s="560" t="s">
        <v>1034</v>
      </c>
      <c r="C185" s="559">
        <v>1051</v>
      </c>
      <c r="D185" s="558">
        <v>459</v>
      </c>
    </row>
    <row r="186" spans="1:4" ht="12.75" customHeight="1">
      <c r="A186" s="561" t="s">
        <v>1033</v>
      </c>
      <c r="B186" s="560" t="s">
        <v>1032</v>
      </c>
      <c r="C186" s="559">
        <v>84</v>
      </c>
      <c r="D186" s="558">
        <v>29</v>
      </c>
    </row>
    <row r="187" spans="1:4" ht="12.75" customHeight="1">
      <c r="A187" s="561" t="s">
        <v>1031</v>
      </c>
      <c r="B187" s="560" t="s">
        <v>1030</v>
      </c>
      <c r="C187" s="559">
        <v>6017</v>
      </c>
      <c r="D187" s="558">
        <v>1902</v>
      </c>
    </row>
    <row r="188" spans="1:4" ht="12.75" customHeight="1">
      <c r="A188" s="561" t="s">
        <v>1029</v>
      </c>
      <c r="B188" s="560" t="s">
        <v>1028</v>
      </c>
      <c r="C188" s="559">
        <v>904</v>
      </c>
      <c r="D188" s="558">
        <v>241</v>
      </c>
    </row>
    <row r="189" spans="1:4" ht="12.75" customHeight="1">
      <c r="A189" s="561" t="s">
        <v>1027</v>
      </c>
      <c r="B189" s="560" t="s">
        <v>1026</v>
      </c>
      <c r="C189" s="559">
        <v>8232</v>
      </c>
      <c r="D189" s="558">
        <v>2518</v>
      </c>
    </row>
    <row r="190" spans="1:4" ht="12.75" customHeight="1">
      <c r="A190" s="561" t="s">
        <v>1025</v>
      </c>
      <c r="B190" s="560" t="s">
        <v>486</v>
      </c>
      <c r="C190" s="559">
        <v>9364</v>
      </c>
      <c r="D190" s="558">
        <v>2421</v>
      </c>
    </row>
    <row r="191" spans="1:4" ht="12.75" customHeight="1">
      <c r="A191" s="561" t="s">
        <v>1024</v>
      </c>
      <c r="B191" s="560" t="s">
        <v>1023</v>
      </c>
      <c r="C191" s="559">
        <v>4068</v>
      </c>
      <c r="D191" s="558">
        <v>1024</v>
      </c>
    </row>
    <row r="192" spans="1:4" ht="12.75" customHeight="1">
      <c r="A192" s="561" t="s">
        <v>1022</v>
      </c>
      <c r="B192" s="560" t="s">
        <v>1021</v>
      </c>
      <c r="C192" s="559">
        <v>8787</v>
      </c>
      <c r="D192" s="558">
        <v>1858</v>
      </c>
    </row>
    <row r="193" spans="1:4" ht="12.75" customHeight="1">
      <c r="A193" s="561" t="s">
        <v>1020</v>
      </c>
      <c r="B193" s="560" t="s">
        <v>1019</v>
      </c>
      <c r="C193" s="559">
        <v>5593</v>
      </c>
      <c r="D193" s="558">
        <v>1487</v>
      </c>
    </row>
    <row r="194" spans="1:4" ht="12.75" customHeight="1">
      <c r="A194" s="561" t="s">
        <v>1018</v>
      </c>
      <c r="B194" s="560" t="s">
        <v>1017</v>
      </c>
      <c r="C194" s="559">
        <v>6837</v>
      </c>
      <c r="D194" s="558">
        <v>1643</v>
      </c>
    </row>
    <row r="195" spans="1:4" ht="12.75" customHeight="1">
      <c r="A195" s="561" t="s">
        <v>1016</v>
      </c>
      <c r="B195" s="560" t="s">
        <v>1015</v>
      </c>
      <c r="C195" s="559">
        <v>8054</v>
      </c>
      <c r="D195" s="558">
        <v>1666</v>
      </c>
    </row>
    <row r="196" spans="1:4" ht="12.75" customHeight="1">
      <c r="A196" s="561" t="s">
        <v>1014</v>
      </c>
      <c r="B196" s="560" t="s">
        <v>1013</v>
      </c>
      <c r="C196" s="559">
        <v>3771</v>
      </c>
      <c r="D196" s="558">
        <v>1334</v>
      </c>
    </row>
    <row r="197" spans="1:4" ht="12.75" customHeight="1">
      <c r="A197" s="561" t="s">
        <v>1012</v>
      </c>
      <c r="B197" s="560" t="s">
        <v>1011</v>
      </c>
      <c r="C197" s="559">
        <v>4232</v>
      </c>
      <c r="D197" s="558">
        <v>1293</v>
      </c>
    </row>
    <row r="198" spans="1:4" ht="12.75" customHeight="1">
      <c r="A198" s="561" t="s">
        <v>1010</v>
      </c>
      <c r="B198" s="560" t="s">
        <v>1009</v>
      </c>
      <c r="C198" s="559">
        <v>5837</v>
      </c>
      <c r="D198" s="558">
        <v>1859</v>
      </c>
    </row>
    <row r="199" spans="1:4" ht="12.75" customHeight="1">
      <c r="A199" s="561" t="s">
        <v>1008</v>
      </c>
      <c r="B199" s="560" t="s">
        <v>1007</v>
      </c>
      <c r="C199" s="559">
        <v>3806</v>
      </c>
      <c r="D199" s="558">
        <v>1271</v>
      </c>
    </row>
    <row r="200" spans="1:4" ht="12.75" customHeight="1">
      <c r="A200" s="561" t="s">
        <v>1006</v>
      </c>
      <c r="B200" s="560" t="s">
        <v>1005</v>
      </c>
      <c r="C200" s="559">
        <v>2570</v>
      </c>
      <c r="D200" s="558">
        <v>491</v>
      </c>
    </row>
    <row r="201" spans="1:4" ht="12.75" customHeight="1">
      <c r="A201" s="561" t="s">
        <v>1004</v>
      </c>
      <c r="B201" s="560" t="s">
        <v>1003</v>
      </c>
      <c r="C201" s="559">
        <v>4116</v>
      </c>
      <c r="D201" s="558">
        <v>836</v>
      </c>
    </row>
    <row r="202" spans="1:4" ht="12.75" customHeight="1">
      <c r="A202" s="622"/>
      <c r="B202" s="590"/>
      <c r="C202" s="621"/>
      <c r="D202" s="554"/>
    </row>
    <row r="203" spans="1:4" ht="12.75" customHeight="1">
      <c r="A203" s="620"/>
      <c r="B203" s="585"/>
      <c r="C203" s="617"/>
      <c r="D203" s="587"/>
    </row>
    <row r="204" spans="1:4" ht="12.75">
      <c r="A204" s="586" t="s">
        <v>429</v>
      </c>
      <c r="B204" s="585"/>
      <c r="C204" s="617"/>
      <c r="D204" s="617"/>
    </row>
    <row r="205" spans="1:4" ht="15.75" customHeight="1">
      <c r="A205" s="581" t="s">
        <v>732</v>
      </c>
      <c r="B205" s="580"/>
      <c r="C205" s="579"/>
      <c r="D205" s="579"/>
    </row>
    <row r="206" spans="1:4" ht="15.75" customHeight="1">
      <c r="A206" s="581" t="s">
        <v>731</v>
      </c>
      <c r="B206" s="580"/>
      <c r="C206" s="579"/>
      <c r="D206" s="579"/>
    </row>
    <row r="207" spans="1:4" ht="12.75" customHeight="1" thickBot="1">
      <c r="A207" s="616"/>
      <c r="B207" s="615"/>
      <c r="C207" s="614"/>
      <c r="D207" s="613"/>
    </row>
    <row r="208" spans="1:4" ht="15" customHeight="1" thickTop="1">
      <c r="A208" s="574" t="s">
        <v>730</v>
      </c>
      <c r="B208" s="573"/>
      <c r="C208" s="572" t="s">
        <v>729</v>
      </c>
      <c r="D208" s="571" t="s">
        <v>47</v>
      </c>
    </row>
    <row r="209" spans="1:4" ht="15" customHeight="1">
      <c r="A209" s="570" t="s">
        <v>728</v>
      </c>
      <c r="B209" s="569" t="s">
        <v>727</v>
      </c>
      <c r="C209" s="568" t="s">
        <v>726</v>
      </c>
      <c r="D209" s="567" t="s">
        <v>725</v>
      </c>
    </row>
    <row r="210" spans="1:4" ht="12.75" customHeight="1">
      <c r="A210" s="595"/>
      <c r="B210" s="594"/>
      <c r="C210" s="593"/>
      <c r="D210" s="610"/>
    </row>
    <row r="211" spans="1:4" ht="12.75" customHeight="1">
      <c r="A211" s="612" t="s">
        <v>462</v>
      </c>
      <c r="B211" s="594"/>
      <c r="C211" s="593"/>
      <c r="D211" s="611"/>
    </row>
    <row r="212" spans="1:4" ht="12.75" customHeight="1">
      <c r="A212" s="561" t="s">
        <v>1002</v>
      </c>
      <c r="B212" s="560" t="s">
        <v>1001</v>
      </c>
      <c r="C212" s="559">
        <v>5098</v>
      </c>
      <c r="D212" s="558">
        <v>1203</v>
      </c>
    </row>
    <row r="213" spans="1:4" ht="12.75" customHeight="1">
      <c r="A213" s="561" t="s">
        <v>1000</v>
      </c>
      <c r="B213" s="560" t="s">
        <v>444</v>
      </c>
      <c r="C213" s="559">
        <v>5236</v>
      </c>
      <c r="D213" s="558">
        <v>1822</v>
      </c>
    </row>
    <row r="214" spans="1:4" ht="12.75" customHeight="1">
      <c r="A214" s="561" t="s">
        <v>999</v>
      </c>
      <c r="B214" s="560" t="s">
        <v>998</v>
      </c>
      <c r="C214" s="559">
        <v>4554</v>
      </c>
      <c r="D214" s="558">
        <v>1526</v>
      </c>
    </row>
    <row r="215" spans="1:4" ht="12.75" customHeight="1">
      <c r="A215" s="561" t="s">
        <v>997</v>
      </c>
      <c r="B215" s="560" t="s">
        <v>996</v>
      </c>
      <c r="C215" s="559">
        <v>5429</v>
      </c>
      <c r="D215" s="558">
        <v>1755</v>
      </c>
    </row>
    <row r="216" spans="1:4" ht="12.75" customHeight="1">
      <c r="A216" s="561" t="s">
        <v>995</v>
      </c>
      <c r="B216" s="560" t="s">
        <v>994</v>
      </c>
      <c r="C216" s="559">
        <v>4296</v>
      </c>
      <c r="D216" s="558">
        <v>1572</v>
      </c>
    </row>
    <row r="217" spans="1:4" ht="12.75" customHeight="1">
      <c r="A217" s="561" t="s">
        <v>993</v>
      </c>
      <c r="B217" s="560" t="s">
        <v>445</v>
      </c>
      <c r="C217" s="559">
        <v>2668</v>
      </c>
      <c r="D217" s="558">
        <v>580</v>
      </c>
    </row>
    <row r="218" spans="1:4" ht="12.75" customHeight="1">
      <c r="A218" s="561" t="s">
        <v>992</v>
      </c>
      <c r="B218" s="560" t="s">
        <v>450</v>
      </c>
      <c r="C218" s="559">
        <v>7479</v>
      </c>
      <c r="D218" s="558">
        <v>2842</v>
      </c>
    </row>
    <row r="219" spans="1:4" ht="12.75" customHeight="1">
      <c r="A219" s="561" t="s">
        <v>991</v>
      </c>
      <c r="B219" s="560" t="s">
        <v>990</v>
      </c>
      <c r="C219" s="559">
        <v>4737</v>
      </c>
      <c r="D219" s="558">
        <v>1800</v>
      </c>
    </row>
    <row r="220" spans="1:4" ht="12.75" customHeight="1">
      <c r="A220" s="561" t="s">
        <v>989</v>
      </c>
      <c r="B220" s="560" t="s">
        <v>454</v>
      </c>
      <c r="C220" s="559">
        <v>7623</v>
      </c>
      <c r="D220" s="558">
        <v>2039</v>
      </c>
    </row>
    <row r="221" spans="1:4" ht="12.75" customHeight="1">
      <c r="A221" s="561" t="s">
        <v>988</v>
      </c>
      <c r="B221" s="560" t="s">
        <v>987</v>
      </c>
      <c r="C221" s="559">
        <v>6902</v>
      </c>
      <c r="D221" s="558">
        <v>1956</v>
      </c>
    </row>
    <row r="222" spans="1:4" ht="12.75" customHeight="1">
      <c r="A222" s="561" t="s">
        <v>986</v>
      </c>
      <c r="B222" s="560" t="s">
        <v>985</v>
      </c>
      <c r="C222" s="559">
        <v>1572</v>
      </c>
      <c r="D222" s="558">
        <v>678</v>
      </c>
    </row>
    <row r="223" spans="1:4" ht="12.75" customHeight="1">
      <c r="A223" s="561" t="s">
        <v>984</v>
      </c>
      <c r="B223" s="560" t="s">
        <v>983</v>
      </c>
      <c r="C223" s="559">
        <v>5180</v>
      </c>
      <c r="D223" s="558">
        <v>1746</v>
      </c>
    </row>
    <row r="224" spans="1:4" ht="12.75" customHeight="1">
      <c r="A224" s="561" t="s">
        <v>982</v>
      </c>
      <c r="B224" s="560" t="s">
        <v>981</v>
      </c>
      <c r="C224" s="559">
        <v>3884</v>
      </c>
      <c r="D224" s="558">
        <v>1142</v>
      </c>
    </row>
    <row r="225" spans="1:4" ht="12.75" customHeight="1">
      <c r="A225" s="561" t="s">
        <v>980</v>
      </c>
      <c r="B225" s="560" t="s">
        <v>979</v>
      </c>
      <c r="C225" s="559">
        <v>4836</v>
      </c>
      <c r="D225" s="558">
        <v>1970</v>
      </c>
    </row>
    <row r="226" spans="1:4" ht="12.75" customHeight="1">
      <c r="A226" s="561" t="s">
        <v>978</v>
      </c>
      <c r="B226" s="560" t="s">
        <v>977</v>
      </c>
      <c r="C226" s="559">
        <v>2560</v>
      </c>
      <c r="D226" s="558">
        <v>836</v>
      </c>
    </row>
    <row r="227" spans="1:4" ht="12.75" customHeight="1">
      <c r="A227" s="561" t="s">
        <v>976</v>
      </c>
      <c r="B227" s="560" t="s">
        <v>975</v>
      </c>
      <c r="C227" s="559">
        <v>3310</v>
      </c>
      <c r="D227" s="558">
        <v>828</v>
      </c>
    </row>
    <row r="228" spans="1:4" ht="12.75" customHeight="1">
      <c r="A228" s="561" t="s">
        <v>974</v>
      </c>
      <c r="B228" s="560" t="s">
        <v>973</v>
      </c>
      <c r="C228" s="559">
        <v>1634</v>
      </c>
      <c r="D228" s="558">
        <v>554</v>
      </c>
    </row>
    <row r="229" spans="1:4" ht="12.75" customHeight="1">
      <c r="A229" s="561" t="s">
        <v>972</v>
      </c>
      <c r="B229" s="560" t="s">
        <v>971</v>
      </c>
      <c r="C229" s="559">
        <v>5332</v>
      </c>
      <c r="D229" s="558">
        <v>1190</v>
      </c>
    </row>
    <row r="230" spans="1:4" ht="12.75" customHeight="1">
      <c r="A230" s="561" t="s">
        <v>970</v>
      </c>
      <c r="B230" s="560" t="s">
        <v>969</v>
      </c>
      <c r="C230" s="559">
        <v>7963</v>
      </c>
      <c r="D230" s="558">
        <v>2457</v>
      </c>
    </row>
    <row r="231" spans="1:4" ht="12.75" customHeight="1">
      <c r="A231" s="561" t="s">
        <v>968</v>
      </c>
      <c r="B231" s="560" t="s">
        <v>967</v>
      </c>
      <c r="C231" s="559">
        <v>4762</v>
      </c>
      <c r="D231" s="558">
        <v>1532</v>
      </c>
    </row>
    <row r="232" spans="1:4" ht="12.75" customHeight="1">
      <c r="A232" s="561" t="s">
        <v>966</v>
      </c>
      <c r="B232" s="560" t="s">
        <v>965</v>
      </c>
      <c r="C232" s="559">
        <v>5155</v>
      </c>
      <c r="D232" s="558">
        <v>1760</v>
      </c>
    </row>
    <row r="233" spans="1:4" ht="12.75" customHeight="1">
      <c r="A233" s="561" t="s">
        <v>964</v>
      </c>
      <c r="B233" s="560" t="s">
        <v>963</v>
      </c>
      <c r="C233" s="559">
        <v>4893</v>
      </c>
      <c r="D233" s="558">
        <v>1276</v>
      </c>
    </row>
    <row r="234" spans="1:4" ht="12.75" customHeight="1">
      <c r="A234" s="561" t="s">
        <v>962</v>
      </c>
      <c r="B234" s="560" t="s">
        <v>961</v>
      </c>
      <c r="C234" s="559">
        <v>4243</v>
      </c>
      <c r="D234" s="558">
        <v>1140</v>
      </c>
    </row>
    <row r="235" spans="1:4" ht="12.75" customHeight="1">
      <c r="A235" s="561" t="s">
        <v>960</v>
      </c>
      <c r="B235" s="560" t="s">
        <v>959</v>
      </c>
      <c r="C235" s="559">
        <v>3403</v>
      </c>
      <c r="D235" s="558">
        <v>233</v>
      </c>
    </row>
    <row r="236" spans="1:4" ht="12.75" customHeight="1">
      <c r="A236" s="561" t="s">
        <v>958</v>
      </c>
      <c r="B236" s="560" t="s">
        <v>957</v>
      </c>
      <c r="C236" s="559">
        <v>1271</v>
      </c>
      <c r="D236" s="558">
        <v>377</v>
      </c>
    </row>
    <row r="237" spans="1:4" ht="12.75" customHeight="1">
      <c r="A237" s="561" t="s">
        <v>956</v>
      </c>
      <c r="B237" s="560" t="s">
        <v>955</v>
      </c>
      <c r="C237" s="559">
        <v>2560</v>
      </c>
      <c r="D237" s="558">
        <v>576</v>
      </c>
    </row>
    <row r="238" spans="1:4" ht="12.75" customHeight="1">
      <c r="A238" s="561" t="s">
        <v>954</v>
      </c>
      <c r="B238" s="560" t="s">
        <v>468</v>
      </c>
      <c r="C238" s="559">
        <v>10289</v>
      </c>
      <c r="D238" s="558">
        <v>2443</v>
      </c>
    </row>
    <row r="239" spans="1:4" ht="12.75" customHeight="1">
      <c r="A239" s="561" t="s">
        <v>953</v>
      </c>
      <c r="B239" s="560" t="s">
        <v>952</v>
      </c>
      <c r="C239" s="559">
        <v>5682</v>
      </c>
      <c r="D239" s="558">
        <v>1286</v>
      </c>
    </row>
    <row r="240" spans="1:4" ht="12.75" customHeight="1">
      <c r="A240" s="561" t="s">
        <v>951</v>
      </c>
      <c r="B240" s="560" t="s">
        <v>950</v>
      </c>
      <c r="C240" s="559">
        <v>6635</v>
      </c>
      <c r="D240" s="558">
        <v>1703</v>
      </c>
    </row>
    <row r="241" spans="1:4" ht="12.75" customHeight="1">
      <c r="A241" s="561" t="s">
        <v>949</v>
      </c>
      <c r="B241" s="560" t="s">
        <v>948</v>
      </c>
      <c r="C241" s="559">
        <v>6227</v>
      </c>
      <c r="D241" s="558">
        <v>1422</v>
      </c>
    </row>
    <row r="242" spans="1:4" ht="12.75" customHeight="1">
      <c r="A242" s="561" t="s">
        <v>947</v>
      </c>
      <c r="B242" s="560" t="s">
        <v>946</v>
      </c>
      <c r="C242" s="559">
        <v>3066</v>
      </c>
      <c r="D242" s="558">
        <v>690</v>
      </c>
    </row>
    <row r="243" spans="1:4" ht="12.75" customHeight="1">
      <c r="A243" s="561" t="s">
        <v>945</v>
      </c>
      <c r="B243" s="560" t="s">
        <v>944</v>
      </c>
      <c r="C243" s="559">
        <v>2834</v>
      </c>
      <c r="D243" s="558">
        <v>1127</v>
      </c>
    </row>
    <row r="244" spans="1:4" ht="12.75" customHeight="1">
      <c r="A244" s="561" t="s">
        <v>943</v>
      </c>
      <c r="B244" s="560" t="s">
        <v>467</v>
      </c>
      <c r="C244" s="559">
        <v>6386</v>
      </c>
      <c r="D244" s="558">
        <v>1592</v>
      </c>
    </row>
    <row r="245" spans="1:4" ht="12.75" customHeight="1">
      <c r="A245" s="561" t="s">
        <v>942</v>
      </c>
      <c r="B245" s="560" t="s">
        <v>484</v>
      </c>
      <c r="C245" s="559">
        <v>3740</v>
      </c>
      <c r="D245" s="558">
        <v>1112</v>
      </c>
    </row>
    <row r="246" spans="1:4" ht="12.75" customHeight="1">
      <c r="A246" s="561" t="s">
        <v>941</v>
      </c>
      <c r="B246" s="560" t="s">
        <v>940</v>
      </c>
      <c r="C246" s="559">
        <v>5986</v>
      </c>
      <c r="D246" s="558">
        <v>1917</v>
      </c>
    </row>
    <row r="247" spans="1:4" ht="12.75" customHeight="1">
      <c r="A247" s="561" t="s">
        <v>939</v>
      </c>
      <c r="B247" s="560" t="s">
        <v>938</v>
      </c>
      <c r="C247" s="559">
        <v>3320</v>
      </c>
      <c r="D247" s="558">
        <v>1163</v>
      </c>
    </row>
    <row r="248" spans="1:4" ht="12.75" customHeight="1">
      <c r="A248" s="561" t="s">
        <v>937</v>
      </c>
      <c r="B248" s="560" t="s">
        <v>936</v>
      </c>
      <c r="C248" s="559">
        <v>7881</v>
      </c>
      <c r="D248" s="558">
        <v>2457</v>
      </c>
    </row>
    <row r="249" spans="1:4" ht="12.75" customHeight="1">
      <c r="A249" s="561" t="s">
        <v>935</v>
      </c>
      <c r="B249" s="560" t="s">
        <v>934</v>
      </c>
      <c r="C249" s="559">
        <v>5882</v>
      </c>
      <c r="D249" s="558">
        <v>1684</v>
      </c>
    </row>
    <row r="250" spans="1:4" ht="12.75" customHeight="1">
      <c r="A250" s="561" t="s">
        <v>933</v>
      </c>
      <c r="B250" s="560" t="s">
        <v>469</v>
      </c>
      <c r="C250" s="559">
        <v>7643</v>
      </c>
      <c r="D250" s="558">
        <v>1342</v>
      </c>
    </row>
    <row r="251" spans="1:4" ht="12.75" customHeight="1">
      <c r="A251" s="561" t="s">
        <v>932</v>
      </c>
      <c r="B251" s="560" t="s">
        <v>931</v>
      </c>
      <c r="C251" s="559">
        <v>4766</v>
      </c>
      <c r="D251" s="558">
        <v>1368</v>
      </c>
    </row>
    <row r="252" spans="1:4" ht="12.75" customHeight="1">
      <c r="A252" s="561" t="s">
        <v>930</v>
      </c>
      <c r="B252" s="560" t="s">
        <v>491</v>
      </c>
      <c r="C252" s="559">
        <v>5063</v>
      </c>
      <c r="D252" s="558">
        <v>1468</v>
      </c>
    </row>
    <row r="253" spans="1:4" ht="12.75" customHeight="1">
      <c r="A253" s="591" t="s">
        <v>47</v>
      </c>
      <c r="B253" s="590"/>
      <c r="C253" s="619"/>
      <c r="D253" s="554"/>
    </row>
    <row r="254" spans="1:4" ht="12.75" customHeight="1">
      <c r="A254" s="588"/>
      <c r="B254" s="585"/>
      <c r="C254" s="618"/>
      <c r="D254" s="587"/>
    </row>
    <row r="255" spans="1:4" ht="12.75">
      <c r="A255" s="586" t="s">
        <v>429</v>
      </c>
      <c r="B255" s="585"/>
      <c r="C255" s="618"/>
      <c r="D255" s="617"/>
    </row>
    <row r="256" spans="1:4" ht="15.75" customHeight="1">
      <c r="A256" s="581" t="s">
        <v>732</v>
      </c>
      <c r="B256" s="580"/>
      <c r="C256" s="579"/>
      <c r="D256" s="579"/>
    </row>
    <row r="257" spans="1:4" ht="15.75" customHeight="1">
      <c r="A257" s="581" t="s">
        <v>731</v>
      </c>
      <c r="B257" s="580"/>
      <c r="C257" s="579"/>
      <c r="D257" s="579"/>
    </row>
    <row r="258" spans="1:4" ht="12.75" customHeight="1" thickBot="1">
      <c r="A258" s="616"/>
      <c r="B258" s="615"/>
      <c r="C258" s="614"/>
      <c r="D258" s="613"/>
    </row>
    <row r="259" spans="1:4" ht="15" customHeight="1" thickTop="1">
      <c r="A259" s="574" t="s">
        <v>730</v>
      </c>
      <c r="B259" s="573"/>
      <c r="C259" s="572" t="s">
        <v>729</v>
      </c>
      <c r="D259" s="571" t="s">
        <v>47</v>
      </c>
    </row>
    <row r="260" spans="1:4" ht="15" customHeight="1">
      <c r="A260" s="570" t="s">
        <v>728</v>
      </c>
      <c r="B260" s="569" t="s">
        <v>727</v>
      </c>
      <c r="C260" s="568" t="s">
        <v>726</v>
      </c>
      <c r="D260" s="567" t="s">
        <v>725</v>
      </c>
    </row>
    <row r="261" spans="1:4" ht="12.75" customHeight="1">
      <c r="A261" s="595"/>
      <c r="B261" s="594"/>
      <c r="C261" s="593"/>
      <c r="D261" s="610"/>
    </row>
    <row r="262" spans="1:4" ht="12.75" customHeight="1">
      <c r="A262" s="612" t="s">
        <v>462</v>
      </c>
      <c r="B262" s="594"/>
      <c r="C262" s="593"/>
      <c r="D262" s="611"/>
    </row>
    <row r="263" spans="1:4" ht="12.75" customHeight="1">
      <c r="A263" s="561" t="s">
        <v>929</v>
      </c>
      <c r="B263" s="560" t="s">
        <v>928</v>
      </c>
      <c r="C263" s="559">
        <v>6369</v>
      </c>
      <c r="D263" s="558">
        <v>2122</v>
      </c>
    </row>
    <row r="264" spans="1:4" ht="12.75" customHeight="1">
      <c r="A264" s="561" t="s">
        <v>927</v>
      </c>
      <c r="B264" s="560" t="s">
        <v>926</v>
      </c>
      <c r="C264" s="559">
        <v>3319</v>
      </c>
      <c r="D264" s="558">
        <v>1023</v>
      </c>
    </row>
    <row r="265" spans="1:4" ht="12.75" customHeight="1">
      <c r="A265" s="561" t="s">
        <v>925</v>
      </c>
      <c r="B265" s="560" t="s">
        <v>924</v>
      </c>
      <c r="C265" s="559">
        <v>1980</v>
      </c>
      <c r="D265" s="558">
        <v>546</v>
      </c>
    </row>
    <row r="266" spans="1:4" ht="12.75" customHeight="1">
      <c r="A266" s="561" t="s">
        <v>923</v>
      </c>
      <c r="B266" s="560" t="s">
        <v>922</v>
      </c>
      <c r="C266" s="559">
        <v>5115</v>
      </c>
      <c r="D266" s="558">
        <v>1416</v>
      </c>
    </row>
    <row r="267" spans="1:4" ht="12.75" customHeight="1">
      <c r="A267" s="561" t="s">
        <v>921</v>
      </c>
      <c r="B267" s="560" t="s">
        <v>920</v>
      </c>
      <c r="C267" s="559">
        <v>3531</v>
      </c>
      <c r="D267" s="558">
        <v>1084</v>
      </c>
    </row>
    <row r="268" spans="1:4" ht="12.75" customHeight="1">
      <c r="A268" s="561" t="s">
        <v>919</v>
      </c>
      <c r="B268" s="560" t="s">
        <v>918</v>
      </c>
      <c r="C268" s="559">
        <v>5421</v>
      </c>
      <c r="D268" s="558">
        <v>1820</v>
      </c>
    </row>
    <row r="269" spans="1:4" ht="12.75" customHeight="1">
      <c r="A269" s="561" t="s">
        <v>917</v>
      </c>
      <c r="B269" s="560" t="s">
        <v>916</v>
      </c>
      <c r="C269" s="559">
        <v>2569</v>
      </c>
      <c r="D269" s="558">
        <v>1069</v>
      </c>
    </row>
    <row r="270" spans="1:4" ht="12.75" customHeight="1">
      <c r="A270" s="561" t="s">
        <v>915</v>
      </c>
      <c r="B270" s="560" t="s">
        <v>914</v>
      </c>
      <c r="C270" s="559">
        <v>3422</v>
      </c>
      <c r="D270" s="558">
        <v>1080</v>
      </c>
    </row>
    <row r="271" spans="1:4" ht="12.75" customHeight="1">
      <c r="A271" s="561" t="s">
        <v>913</v>
      </c>
      <c r="B271" s="560" t="s">
        <v>912</v>
      </c>
      <c r="C271" s="559">
        <v>5449</v>
      </c>
      <c r="D271" s="558">
        <v>1644</v>
      </c>
    </row>
    <row r="272" spans="1:4" ht="12.75" customHeight="1">
      <c r="A272" s="561" t="s">
        <v>911</v>
      </c>
      <c r="B272" s="560" t="s">
        <v>910</v>
      </c>
      <c r="C272" s="559">
        <v>3661</v>
      </c>
      <c r="D272" s="558">
        <v>1343</v>
      </c>
    </row>
    <row r="273" spans="1:4" ht="12.75" customHeight="1">
      <c r="A273" s="561" t="s">
        <v>909</v>
      </c>
      <c r="B273" s="560" t="s">
        <v>908</v>
      </c>
      <c r="C273" s="559">
        <v>3666</v>
      </c>
      <c r="D273" s="558">
        <v>1198</v>
      </c>
    </row>
    <row r="274" spans="1:4" ht="12.75" customHeight="1">
      <c r="A274" s="561" t="s">
        <v>907</v>
      </c>
      <c r="B274" s="560" t="s">
        <v>906</v>
      </c>
      <c r="C274" s="559">
        <v>2969</v>
      </c>
      <c r="D274" s="558">
        <v>566</v>
      </c>
    </row>
    <row r="275" spans="1:4" ht="12.75" customHeight="1">
      <c r="A275" s="561" t="s">
        <v>905</v>
      </c>
      <c r="B275" s="560" t="s">
        <v>904</v>
      </c>
      <c r="C275" s="559">
        <v>6548</v>
      </c>
      <c r="D275" s="558">
        <v>1549</v>
      </c>
    </row>
    <row r="276" spans="1:4" ht="12.75" customHeight="1">
      <c r="A276" s="561" t="s">
        <v>903</v>
      </c>
      <c r="B276" s="560" t="s">
        <v>902</v>
      </c>
      <c r="C276" s="559">
        <v>3140</v>
      </c>
      <c r="D276" s="558">
        <v>1004</v>
      </c>
    </row>
    <row r="277" spans="1:4" ht="12.75" customHeight="1">
      <c r="A277" s="561" t="s">
        <v>901</v>
      </c>
      <c r="B277" s="560" t="s">
        <v>900</v>
      </c>
      <c r="C277" s="559">
        <v>4133</v>
      </c>
      <c r="D277" s="558">
        <v>1349</v>
      </c>
    </row>
    <row r="278" spans="1:4" ht="12.75" customHeight="1">
      <c r="A278" s="561" t="s">
        <v>899</v>
      </c>
      <c r="B278" s="560" t="s">
        <v>898</v>
      </c>
      <c r="C278" s="559">
        <v>3570</v>
      </c>
      <c r="D278" s="558">
        <v>1084</v>
      </c>
    </row>
    <row r="279" spans="1:4" ht="12.75" customHeight="1">
      <c r="A279" s="561" t="s">
        <v>897</v>
      </c>
      <c r="B279" s="560" t="s">
        <v>896</v>
      </c>
      <c r="C279" s="559">
        <v>2513</v>
      </c>
      <c r="D279" s="558">
        <v>894</v>
      </c>
    </row>
    <row r="280" spans="1:4" ht="12.75" customHeight="1">
      <c r="A280" s="561" t="s">
        <v>895</v>
      </c>
      <c r="B280" s="560" t="s">
        <v>464</v>
      </c>
      <c r="C280" s="559">
        <v>4151</v>
      </c>
      <c r="D280" s="558">
        <v>1162</v>
      </c>
    </row>
    <row r="281" spans="1:4" ht="12.75" customHeight="1">
      <c r="A281" s="561" t="s">
        <v>894</v>
      </c>
      <c r="B281" s="560" t="s">
        <v>893</v>
      </c>
      <c r="C281" s="559">
        <v>3796</v>
      </c>
      <c r="D281" s="558">
        <v>1199</v>
      </c>
    </row>
    <row r="282" spans="1:4" ht="12.75" customHeight="1">
      <c r="A282" s="561" t="s">
        <v>892</v>
      </c>
      <c r="B282" s="560" t="s">
        <v>891</v>
      </c>
      <c r="C282" s="559">
        <v>4860</v>
      </c>
      <c r="D282" s="558">
        <v>1515</v>
      </c>
    </row>
    <row r="283" spans="1:4" ht="12.75" customHeight="1">
      <c r="A283" s="561" t="s">
        <v>890</v>
      </c>
      <c r="B283" s="560" t="s">
        <v>889</v>
      </c>
      <c r="C283" s="559">
        <v>3205</v>
      </c>
      <c r="D283" s="558">
        <v>1387</v>
      </c>
    </row>
    <row r="284" spans="1:4" ht="12.75" customHeight="1">
      <c r="A284" s="561" t="s">
        <v>888</v>
      </c>
      <c r="B284" s="560" t="s">
        <v>887</v>
      </c>
      <c r="C284" s="559">
        <v>5924</v>
      </c>
      <c r="D284" s="558">
        <v>1863</v>
      </c>
    </row>
    <row r="285" spans="1:4" ht="12.75" customHeight="1">
      <c r="A285" s="561" t="s">
        <v>886</v>
      </c>
      <c r="B285" s="560" t="s">
        <v>885</v>
      </c>
      <c r="C285" s="559">
        <v>4380</v>
      </c>
      <c r="D285" s="558">
        <v>1527</v>
      </c>
    </row>
    <row r="286" spans="1:4" ht="12.75" customHeight="1">
      <c r="A286" s="561" t="s">
        <v>884</v>
      </c>
      <c r="B286" s="560" t="s">
        <v>883</v>
      </c>
      <c r="C286" s="559">
        <v>1609</v>
      </c>
      <c r="D286" s="558">
        <v>622</v>
      </c>
    </row>
    <row r="287" spans="1:4" ht="12.75" customHeight="1">
      <c r="A287" s="561" t="s">
        <v>882</v>
      </c>
      <c r="B287" s="560" t="s">
        <v>448</v>
      </c>
      <c r="C287" s="559">
        <v>5451</v>
      </c>
      <c r="D287" s="558">
        <v>1341</v>
      </c>
    </row>
    <row r="288" spans="1:4" ht="12.75" customHeight="1">
      <c r="A288" s="561" t="s">
        <v>881</v>
      </c>
      <c r="B288" s="560" t="s">
        <v>880</v>
      </c>
      <c r="C288" s="559">
        <v>5372</v>
      </c>
      <c r="D288" s="558">
        <v>630</v>
      </c>
    </row>
    <row r="289" spans="1:4" ht="12.75" customHeight="1">
      <c r="A289" s="561" t="s">
        <v>879</v>
      </c>
      <c r="B289" s="560" t="s">
        <v>878</v>
      </c>
      <c r="C289" s="559">
        <v>5493</v>
      </c>
      <c r="D289" s="558">
        <v>1414</v>
      </c>
    </row>
    <row r="290" spans="1:4" ht="12.75" customHeight="1">
      <c r="A290" s="561" t="s">
        <v>877</v>
      </c>
      <c r="B290" s="560" t="s">
        <v>876</v>
      </c>
      <c r="C290" s="559">
        <v>4551</v>
      </c>
      <c r="D290" s="558">
        <v>1063</v>
      </c>
    </row>
    <row r="291" spans="1:4" ht="12.75" customHeight="1">
      <c r="A291" s="561" t="s">
        <v>875</v>
      </c>
      <c r="B291" s="560" t="s">
        <v>459</v>
      </c>
      <c r="C291" s="559">
        <v>7400</v>
      </c>
      <c r="D291" s="558">
        <v>1483</v>
      </c>
    </row>
    <row r="292" spans="1:4" ht="12.75" customHeight="1">
      <c r="A292" s="561" t="s">
        <v>741</v>
      </c>
      <c r="B292" s="560" t="s">
        <v>874</v>
      </c>
      <c r="C292" s="559">
        <v>5</v>
      </c>
      <c r="D292" s="558">
        <v>1</v>
      </c>
    </row>
    <row r="293" spans="1:4" ht="12.75" customHeight="1">
      <c r="A293" s="561" t="s">
        <v>873</v>
      </c>
      <c r="B293" s="560" t="s">
        <v>872</v>
      </c>
      <c r="C293" s="559">
        <v>704</v>
      </c>
      <c r="D293" s="605" t="s">
        <v>206</v>
      </c>
    </row>
    <row r="294" spans="1:4" ht="12.75" customHeight="1">
      <c r="A294" s="561" t="s">
        <v>871</v>
      </c>
      <c r="B294" s="560" t="s">
        <v>870</v>
      </c>
      <c r="C294" s="345" t="s">
        <v>206</v>
      </c>
      <c r="D294" s="605" t="s">
        <v>206</v>
      </c>
    </row>
    <row r="295" spans="1:4" ht="12.75" customHeight="1">
      <c r="A295" s="561" t="s">
        <v>869</v>
      </c>
      <c r="B295" s="560" t="s">
        <v>868</v>
      </c>
      <c r="C295" s="345" t="s">
        <v>206</v>
      </c>
      <c r="D295" s="605" t="s">
        <v>206</v>
      </c>
    </row>
    <row r="296" spans="1:4" ht="12.75" customHeight="1">
      <c r="A296" s="561" t="s">
        <v>867</v>
      </c>
      <c r="B296" s="560" t="s">
        <v>866</v>
      </c>
      <c r="C296" s="345" t="s">
        <v>206</v>
      </c>
      <c r="D296" s="605" t="s">
        <v>206</v>
      </c>
    </row>
    <row r="297" spans="1:4" ht="12.75" customHeight="1">
      <c r="A297" s="561" t="s">
        <v>865</v>
      </c>
      <c r="B297" s="560" t="s">
        <v>864</v>
      </c>
      <c r="C297" s="559">
        <v>1</v>
      </c>
      <c r="D297" s="558">
        <v>1</v>
      </c>
    </row>
    <row r="298" spans="1:4" ht="12.75" customHeight="1">
      <c r="A298" s="561" t="s">
        <v>863</v>
      </c>
      <c r="B298" s="560" t="s">
        <v>862</v>
      </c>
      <c r="C298" s="559">
        <v>13</v>
      </c>
      <c r="D298" s="558">
        <v>3</v>
      </c>
    </row>
    <row r="299" spans="1:4" ht="12.75" customHeight="1">
      <c r="A299" s="561" t="s">
        <v>861</v>
      </c>
      <c r="B299" s="560" t="s">
        <v>860</v>
      </c>
      <c r="C299" s="559">
        <v>19</v>
      </c>
      <c r="D299" s="558">
        <v>5</v>
      </c>
    </row>
    <row r="300" spans="1:4" ht="12.75" customHeight="1">
      <c r="A300" s="561" t="s">
        <v>859</v>
      </c>
      <c r="B300" s="560" t="s">
        <v>858</v>
      </c>
      <c r="C300" s="559">
        <v>8</v>
      </c>
      <c r="D300" s="558">
        <v>3</v>
      </c>
    </row>
    <row r="301" spans="1:4" ht="12.75" customHeight="1">
      <c r="A301" s="561" t="s">
        <v>857</v>
      </c>
      <c r="B301" s="560" t="s">
        <v>856</v>
      </c>
      <c r="C301" s="559">
        <v>97</v>
      </c>
      <c r="D301" s="558">
        <v>18</v>
      </c>
    </row>
    <row r="302" spans="1:4" ht="12.75" customHeight="1">
      <c r="A302" s="602"/>
      <c r="B302" s="601"/>
      <c r="C302" s="601"/>
      <c r="D302" s="554"/>
    </row>
    <row r="303" spans="1:4" ht="12.75" customHeight="1">
      <c r="A303" s="600"/>
      <c r="B303" s="599"/>
      <c r="C303" s="599"/>
      <c r="D303" s="587"/>
    </row>
    <row r="304" spans="1:4" ht="12.75">
      <c r="A304" s="586" t="s">
        <v>429</v>
      </c>
      <c r="B304" s="583"/>
      <c r="C304" s="599"/>
      <c r="D304" s="587"/>
    </row>
    <row r="305" spans="1:4" ht="12.75">
      <c r="A305" s="553"/>
      <c r="B305" s="583"/>
      <c r="C305" s="599"/>
      <c r="D305" s="587"/>
    </row>
    <row r="306" spans="1:4" ht="12.75">
      <c r="A306" s="553"/>
      <c r="B306" s="583"/>
      <c r="C306" s="599"/>
      <c r="D306" s="587"/>
    </row>
    <row r="307" spans="1:4" ht="15.75" customHeight="1">
      <c r="A307" s="581" t="s">
        <v>732</v>
      </c>
      <c r="B307" s="580"/>
      <c r="C307" s="579"/>
      <c r="D307" s="579"/>
    </row>
    <row r="308" spans="1:4" ht="15.75" customHeight="1">
      <c r="A308" s="581" t="s">
        <v>731</v>
      </c>
      <c r="B308" s="580"/>
      <c r="C308" s="579"/>
      <c r="D308" s="579"/>
    </row>
    <row r="309" spans="1:4" ht="12.75" customHeight="1" thickBot="1">
      <c r="A309" s="581"/>
      <c r="B309" s="580"/>
      <c r="C309" s="579"/>
      <c r="D309" s="579"/>
    </row>
    <row r="310" spans="1:4" ht="15" customHeight="1" thickTop="1">
      <c r="A310" s="574" t="s">
        <v>730</v>
      </c>
      <c r="B310" s="573"/>
      <c r="C310" s="572" t="s">
        <v>729</v>
      </c>
      <c r="D310" s="571" t="s">
        <v>47</v>
      </c>
    </row>
    <row r="311" spans="1:4" ht="15" customHeight="1">
      <c r="A311" s="570" t="s">
        <v>728</v>
      </c>
      <c r="B311" s="569" t="s">
        <v>727</v>
      </c>
      <c r="C311" s="568" t="s">
        <v>726</v>
      </c>
      <c r="D311" s="567" t="s">
        <v>725</v>
      </c>
    </row>
    <row r="312" spans="1:4" ht="12.75" customHeight="1">
      <c r="A312" s="595"/>
      <c r="B312" s="594"/>
      <c r="C312" s="593"/>
      <c r="D312" s="610"/>
    </row>
    <row r="313" spans="1:4" ht="12.75" customHeight="1">
      <c r="A313" s="562" t="s">
        <v>855</v>
      </c>
      <c r="B313" s="609"/>
      <c r="C313" s="563"/>
      <c r="D313" s="565"/>
    </row>
    <row r="314" spans="1:4" ht="12.75" customHeight="1">
      <c r="A314" s="562" t="s">
        <v>854</v>
      </c>
      <c r="B314" s="608" t="s">
        <v>47</v>
      </c>
      <c r="C314" s="607" t="s">
        <v>47</v>
      </c>
      <c r="D314" s="606" t="s">
        <v>47</v>
      </c>
    </row>
    <row r="315" spans="1:4" ht="12.75" customHeight="1">
      <c r="A315" s="561" t="s">
        <v>853</v>
      </c>
      <c r="B315" s="560" t="s">
        <v>222</v>
      </c>
      <c r="C315" s="345" t="s">
        <v>206</v>
      </c>
      <c r="D315" s="605" t="s">
        <v>206</v>
      </c>
    </row>
    <row r="316" spans="1:4" ht="12.75" customHeight="1">
      <c r="A316" s="604"/>
      <c r="B316" s="560"/>
      <c r="C316" s="603"/>
      <c r="D316" s="587"/>
    </row>
    <row r="317" spans="1:4" ht="12.75" customHeight="1">
      <c r="A317" s="562" t="s">
        <v>230</v>
      </c>
      <c r="B317" s="560" t="s">
        <v>47</v>
      </c>
      <c r="C317" s="559">
        <v>185079</v>
      </c>
      <c r="D317" s="558">
        <v>67096</v>
      </c>
    </row>
    <row r="318" spans="1:4" ht="12.75" customHeight="1">
      <c r="A318" s="561" t="s">
        <v>852</v>
      </c>
      <c r="B318" s="560" t="s">
        <v>851</v>
      </c>
      <c r="C318" s="559">
        <v>5213</v>
      </c>
      <c r="D318" s="558">
        <v>1911</v>
      </c>
    </row>
    <row r="319" spans="1:4" ht="12.75" customHeight="1">
      <c r="A319" s="561" t="s">
        <v>850</v>
      </c>
      <c r="B319" s="560" t="s">
        <v>849</v>
      </c>
      <c r="C319" s="559">
        <v>2568</v>
      </c>
      <c r="D319" s="558">
        <v>640</v>
      </c>
    </row>
    <row r="320" spans="1:4" ht="12.75" customHeight="1">
      <c r="A320" s="561" t="s">
        <v>848</v>
      </c>
      <c r="B320" s="560" t="s">
        <v>847</v>
      </c>
      <c r="C320" s="559">
        <v>3934</v>
      </c>
      <c r="D320" s="558">
        <v>1623</v>
      </c>
    </row>
    <row r="321" spans="1:4" ht="12.75" customHeight="1">
      <c r="A321" s="561" t="s">
        <v>846</v>
      </c>
      <c r="B321" s="560" t="s">
        <v>845</v>
      </c>
      <c r="C321" s="559">
        <v>3294</v>
      </c>
      <c r="D321" s="558">
        <v>1278</v>
      </c>
    </row>
    <row r="322" spans="1:4" ht="12.75" customHeight="1">
      <c r="A322" s="561" t="s">
        <v>844</v>
      </c>
      <c r="B322" s="560" t="s">
        <v>843</v>
      </c>
      <c r="C322" s="559">
        <v>5924</v>
      </c>
      <c r="D322" s="558">
        <v>2131</v>
      </c>
    </row>
    <row r="323" spans="1:4" ht="12.75" customHeight="1">
      <c r="A323" s="561" t="s">
        <v>842</v>
      </c>
      <c r="B323" s="560" t="s">
        <v>841</v>
      </c>
      <c r="C323" s="559">
        <v>5391</v>
      </c>
      <c r="D323" s="558">
        <v>1729</v>
      </c>
    </row>
    <row r="324" spans="1:4" ht="12.75" customHeight="1">
      <c r="A324" s="561" t="s">
        <v>840</v>
      </c>
      <c r="B324" s="560" t="s">
        <v>839</v>
      </c>
      <c r="C324" s="559">
        <v>4507</v>
      </c>
      <c r="D324" s="558">
        <v>1745</v>
      </c>
    </row>
    <row r="325" spans="1:4" ht="12.75" customHeight="1">
      <c r="A325" s="561" t="s">
        <v>838</v>
      </c>
      <c r="B325" s="560" t="s">
        <v>837</v>
      </c>
      <c r="C325" s="559">
        <v>4861</v>
      </c>
      <c r="D325" s="558">
        <v>1712</v>
      </c>
    </row>
    <row r="326" spans="1:4" ht="12.75" customHeight="1">
      <c r="A326" s="561" t="s">
        <v>836</v>
      </c>
      <c r="B326" s="560" t="s">
        <v>835</v>
      </c>
      <c r="C326" s="559">
        <v>4310</v>
      </c>
      <c r="D326" s="558">
        <v>1381</v>
      </c>
    </row>
    <row r="327" spans="1:4" ht="12.75" customHeight="1">
      <c r="A327" s="561" t="s">
        <v>834</v>
      </c>
      <c r="B327" s="560" t="s">
        <v>833</v>
      </c>
      <c r="C327" s="559">
        <v>6196</v>
      </c>
      <c r="D327" s="558">
        <v>2204</v>
      </c>
    </row>
    <row r="328" spans="1:4" ht="12.75" customHeight="1">
      <c r="A328" s="561" t="s">
        <v>832</v>
      </c>
      <c r="B328" s="560" t="s">
        <v>831</v>
      </c>
      <c r="C328" s="559">
        <v>4729</v>
      </c>
      <c r="D328" s="558">
        <v>1633</v>
      </c>
    </row>
    <row r="329" spans="1:4" ht="12.75" customHeight="1">
      <c r="A329" s="561" t="s">
        <v>830</v>
      </c>
      <c r="B329" s="560" t="s">
        <v>829</v>
      </c>
      <c r="C329" s="559">
        <v>6391</v>
      </c>
      <c r="D329" s="558">
        <v>2182</v>
      </c>
    </row>
    <row r="330" spans="1:4" ht="12.75" customHeight="1">
      <c r="A330" s="561" t="s">
        <v>828</v>
      </c>
      <c r="B330" s="560" t="s">
        <v>551</v>
      </c>
      <c r="C330" s="559">
        <v>11012</v>
      </c>
      <c r="D330" s="558">
        <v>3786</v>
      </c>
    </row>
    <row r="331" spans="1:4" ht="12.75" customHeight="1">
      <c r="A331" s="561" t="s">
        <v>827</v>
      </c>
      <c r="B331" s="560" t="s">
        <v>826</v>
      </c>
      <c r="C331" s="559">
        <v>7884</v>
      </c>
      <c r="D331" s="558">
        <v>3297</v>
      </c>
    </row>
    <row r="332" spans="1:4" ht="12.75" customHeight="1">
      <c r="A332" s="561" t="s">
        <v>825</v>
      </c>
      <c r="B332" s="560" t="s">
        <v>824</v>
      </c>
      <c r="C332" s="559">
        <v>4009</v>
      </c>
      <c r="D332" s="558">
        <v>1476</v>
      </c>
    </row>
    <row r="333" spans="1:4" ht="12.75" customHeight="1">
      <c r="A333" s="561" t="s">
        <v>823</v>
      </c>
      <c r="B333" s="560" t="s">
        <v>822</v>
      </c>
      <c r="C333" s="559">
        <v>4970</v>
      </c>
      <c r="D333" s="558">
        <v>1665</v>
      </c>
    </row>
    <row r="334" spans="1:4" ht="12.75" customHeight="1">
      <c r="A334" s="561" t="s">
        <v>821</v>
      </c>
      <c r="B334" s="560" t="s">
        <v>820</v>
      </c>
      <c r="C334" s="559">
        <v>3531</v>
      </c>
      <c r="D334" s="558">
        <v>1644</v>
      </c>
    </row>
    <row r="335" spans="1:4" ht="12.75" customHeight="1">
      <c r="A335" s="561" t="s">
        <v>819</v>
      </c>
      <c r="B335" s="560" t="s">
        <v>527</v>
      </c>
      <c r="C335" s="559">
        <v>7529</v>
      </c>
      <c r="D335" s="558">
        <v>2723</v>
      </c>
    </row>
    <row r="336" spans="1:4" ht="12.75" customHeight="1">
      <c r="A336" s="561" t="s">
        <v>818</v>
      </c>
      <c r="B336" s="560" t="s">
        <v>817</v>
      </c>
      <c r="C336" s="559">
        <v>8451</v>
      </c>
      <c r="D336" s="558">
        <v>3154</v>
      </c>
    </row>
    <row r="337" spans="1:4" ht="12.75" customHeight="1">
      <c r="A337" s="561" t="s">
        <v>816</v>
      </c>
      <c r="B337" s="560" t="s">
        <v>392</v>
      </c>
      <c r="C337" s="559">
        <v>5972</v>
      </c>
      <c r="D337" s="558">
        <v>2246</v>
      </c>
    </row>
    <row r="338" spans="1:4" ht="12.75" customHeight="1">
      <c r="A338" s="561" t="s">
        <v>815</v>
      </c>
      <c r="B338" s="560" t="s">
        <v>814</v>
      </c>
      <c r="C338" s="559">
        <v>4025</v>
      </c>
      <c r="D338" s="558">
        <v>1468</v>
      </c>
    </row>
    <row r="339" spans="1:4" ht="12.75" customHeight="1">
      <c r="A339" s="561" t="s">
        <v>813</v>
      </c>
      <c r="B339" s="560" t="s">
        <v>812</v>
      </c>
      <c r="C339" s="559">
        <v>4844</v>
      </c>
      <c r="D339" s="558">
        <v>1816</v>
      </c>
    </row>
    <row r="340" spans="1:4" ht="12.75" customHeight="1">
      <c r="A340" s="561" t="s">
        <v>811</v>
      </c>
      <c r="B340" s="560" t="s">
        <v>810</v>
      </c>
      <c r="C340" s="559">
        <v>3965</v>
      </c>
      <c r="D340" s="558">
        <v>1169</v>
      </c>
    </row>
    <row r="341" spans="1:4" ht="12.75" customHeight="1">
      <c r="A341" s="561" t="s">
        <v>809</v>
      </c>
      <c r="B341" s="560" t="s">
        <v>542</v>
      </c>
      <c r="C341" s="559">
        <v>8503</v>
      </c>
      <c r="D341" s="558">
        <v>3012</v>
      </c>
    </row>
    <row r="342" spans="1:4" ht="12.75" customHeight="1">
      <c r="A342" s="561" t="s">
        <v>808</v>
      </c>
      <c r="B342" s="560" t="s">
        <v>807</v>
      </c>
      <c r="C342" s="559">
        <v>5154</v>
      </c>
      <c r="D342" s="558">
        <v>1992</v>
      </c>
    </row>
    <row r="343" spans="1:4" ht="12.75" customHeight="1">
      <c r="A343" s="561" t="s">
        <v>806</v>
      </c>
      <c r="B343" s="560" t="s">
        <v>476</v>
      </c>
      <c r="C343" s="559">
        <v>7822</v>
      </c>
      <c r="D343" s="558">
        <v>2940</v>
      </c>
    </row>
    <row r="344" spans="1:4" ht="12.75" customHeight="1">
      <c r="A344" s="561" t="s">
        <v>805</v>
      </c>
      <c r="B344" s="560" t="s">
        <v>548</v>
      </c>
      <c r="C344" s="559">
        <v>7587</v>
      </c>
      <c r="D344" s="558">
        <v>3037</v>
      </c>
    </row>
    <row r="345" spans="1:4" ht="12.75" customHeight="1">
      <c r="A345" s="561" t="s">
        <v>804</v>
      </c>
      <c r="B345" s="560" t="s">
        <v>803</v>
      </c>
      <c r="C345" s="559">
        <v>9540</v>
      </c>
      <c r="D345" s="558">
        <v>3273</v>
      </c>
    </row>
    <row r="346" spans="1:4" ht="12.75" customHeight="1">
      <c r="A346" s="561" t="s">
        <v>802</v>
      </c>
      <c r="B346" s="560" t="s">
        <v>801</v>
      </c>
      <c r="C346" s="559">
        <v>8087</v>
      </c>
      <c r="D346" s="558">
        <v>3062</v>
      </c>
    </row>
    <row r="347" spans="1:4" ht="12.75" customHeight="1">
      <c r="A347" s="561" t="s">
        <v>800</v>
      </c>
      <c r="B347" s="560" t="s">
        <v>395</v>
      </c>
      <c r="C347" s="559">
        <v>6322</v>
      </c>
      <c r="D347" s="558">
        <v>2242</v>
      </c>
    </row>
    <row r="348" spans="1:4" ht="12.75" customHeight="1">
      <c r="A348" s="561" t="s">
        <v>799</v>
      </c>
      <c r="B348" s="560" t="s">
        <v>798</v>
      </c>
      <c r="C348" s="559">
        <v>3925</v>
      </c>
      <c r="D348" s="558">
        <v>1317</v>
      </c>
    </row>
    <row r="349" spans="1:4" ht="12.75" customHeight="1">
      <c r="A349" s="561" t="s">
        <v>797</v>
      </c>
      <c r="B349" s="560" t="s">
        <v>796</v>
      </c>
      <c r="C349" s="559">
        <v>2588</v>
      </c>
      <c r="D349" s="558">
        <v>883</v>
      </c>
    </row>
    <row r="350" spans="1:4" ht="12.75" customHeight="1">
      <c r="A350" s="561" t="s">
        <v>795</v>
      </c>
      <c r="B350" s="560" t="s">
        <v>397</v>
      </c>
      <c r="C350" s="559">
        <v>2041</v>
      </c>
      <c r="D350" s="558">
        <v>725</v>
      </c>
    </row>
    <row r="351" spans="1:4" ht="12.75" customHeight="1">
      <c r="A351" s="602"/>
      <c r="B351" s="601"/>
      <c r="C351" s="601"/>
      <c r="D351" s="554"/>
    </row>
    <row r="352" spans="1:4" ht="12.75" customHeight="1">
      <c r="A352" s="600"/>
      <c r="B352" s="599"/>
      <c r="C352" s="599"/>
      <c r="D352" s="587"/>
    </row>
    <row r="353" spans="1:4" ht="12.75">
      <c r="A353" s="586" t="s">
        <v>429</v>
      </c>
      <c r="B353" s="583"/>
      <c r="C353" s="599"/>
      <c r="D353" s="587"/>
    </row>
    <row r="354" spans="1:4" ht="12.75">
      <c r="A354" s="553"/>
      <c r="B354" s="583"/>
      <c r="C354" s="599"/>
      <c r="D354" s="587"/>
    </row>
    <row r="355" spans="1:4" ht="12.75">
      <c r="A355" s="553"/>
      <c r="B355" s="583"/>
      <c r="C355" s="599"/>
      <c r="D355" s="587"/>
    </row>
    <row r="356" spans="1:4" ht="12.75">
      <c r="A356" s="553"/>
      <c r="B356" s="583"/>
      <c r="C356" s="599"/>
      <c r="D356" s="587"/>
    </row>
    <row r="357" spans="1:4" ht="12.75">
      <c r="A357" s="553"/>
      <c r="B357" s="583"/>
      <c r="C357" s="599"/>
      <c r="D357" s="587"/>
    </row>
    <row r="358" spans="1:4" ht="15.75" customHeight="1">
      <c r="A358" s="581" t="s">
        <v>732</v>
      </c>
      <c r="B358" s="580"/>
      <c r="C358" s="579"/>
      <c r="D358" s="579"/>
    </row>
    <row r="359" spans="1:4" ht="15.75" customHeight="1">
      <c r="A359" s="581" t="s">
        <v>731</v>
      </c>
      <c r="B359" s="580"/>
      <c r="C359" s="579"/>
      <c r="D359" s="579"/>
    </row>
    <row r="360" spans="1:4" ht="12.75" customHeight="1" thickBot="1">
      <c r="A360" s="578" t="s">
        <v>47</v>
      </c>
      <c r="B360" s="577"/>
      <c r="C360" s="576"/>
      <c r="D360" s="575"/>
    </row>
    <row r="361" spans="1:4" ht="15" customHeight="1" thickTop="1">
      <c r="A361" s="574" t="s">
        <v>730</v>
      </c>
      <c r="B361" s="573"/>
      <c r="C361" s="572" t="s">
        <v>729</v>
      </c>
      <c r="D361" s="571" t="s">
        <v>47</v>
      </c>
    </row>
    <row r="362" spans="1:4" ht="15" customHeight="1">
      <c r="A362" s="570" t="s">
        <v>728</v>
      </c>
      <c r="B362" s="569" t="s">
        <v>727</v>
      </c>
      <c r="C362" s="568" t="s">
        <v>726</v>
      </c>
      <c r="D362" s="567" t="s">
        <v>725</v>
      </c>
    </row>
    <row r="363" spans="1:4" ht="12.75" customHeight="1">
      <c r="A363" s="561"/>
      <c r="B363" s="564"/>
      <c r="C363" s="598"/>
      <c r="D363" s="597"/>
    </row>
    <row r="364" spans="1:4" ht="12.75" customHeight="1">
      <c r="A364" s="562" t="s">
        <v>336</v>
      </c>
      <c r="B364" s="564"/>
      <c r="C364" s="559">
        <v>144444</v>
      </c>
      <c r="D364" s="558">
        <v>50215</v>
      </c>
    </row>
    <row r="365" spans="1:4" ht="12.75" customHeight="1">
      <c r="A365" s="561" t="s">
        <v>794</v>
      </c>
      <c r="B365" s="560" t="s">
        <v>389</v>
      </c>
      <c r="C365" s="559">
        <v>2291</v>
      </c>
      <c r="D365" s="558">
        <v>823</v>
      </c>
    </row>
    <row r="366" spans="1:4" ht="12.75" customHeight="1">
      <c r="A366" s="561" t="s">
        <v>793</v>
      </c>
      <c r="B366" s="560" t="s">
        <v>792</v>
      </c>
      <c r="C366" s="559">
        <v>2453</v>
      </c>
      <c r="D366" s="558">
        <v>1013</v>
      </c>
    </row>
    <row r="367" spans="1:4" ht="12.75" customHeight="1">
      <c r="A367" s="561" t="s">
        <v>791</v>
      </c>
      <c r="B367" s="560" t="s">
        <v>790</v>
      </c>
      <c r="C367" s="559">
        <v>7635</v>
      </c>
      <c r="D367" s="558">
        <v>2908</v>
      </c>
    </row>
    <row r="368" spans="1:4" ht="12.75" customHeight="1">
      <c r="A368" s="561" t="s">
        <v>789</v>
      </c>
      <c r="B368" s="560" t="s">
        <v>511</v>
      </c>
      <c r="C368" s="559">
        <v>8013</v>
      </c>
      <c r="D368" s="558">
        <v>3189</v>
      </c>
    </row>
    <row r="369" spans="1:4" ht="12.75" customHeight="1">
      <c r="A369" s="561" t="s">
        <v>788</v>
      </c>
      <c r="B369" s="560" t="s">
        <v>499</v>
      </c>
      <c r="C369" s="559">
        <v>3567</v>
      </c>
      <c r="D369" s="558">
        <v>1684</v>
      </c>
    </row>
    <row r="370" spans="1:4" ht="12.75" customHeight="1">
      <c r="A370" s="561" t="s">
        <v>787</v>
      </c>
      <c r="B370" s="560" t="s">
        <v>502</v>
      </c>
      <c r="C370" s="559">
        <v>8652</v>
      </c>
      <c r="D370" s="558">
        <v>3064</v>
      </c>
    </row>
    <row r="371" spans="1:4" ht="12.75" customHeight="1">
      <c r="A371" s="561" t="s">
        <v>786</v>
      </c>
      <c r="B371" s="560" t="s">
        <v>388</v>
      </c>
      <c r="C371" s="559">
        <v>3269</v>
      </c>
      <c r="D371" s="558">
        <v>1225</v>
      </c>
    </row>
    <row r="372" spans="1:4" ht="12.75" customHeight="1">
      <c r="A372" s="561" t="s">
        <v>785</v>
      </c>
      <c r="B372" s="560" t="s">
        <v>784</v>
      </c>
      <c r="C372" s="559">
        <v>5609</v>
      </c>
      <c r="D372" s="558">
        <v>1918</v>
      </c>
    </row>
    <row r="373" spans="1:4" ht="12.75" customHeight="1">
      <c r="A373" s="561" t="s">
        <v>783</v>
      </c>
      <c r="B373" s="560" t="s">
        <v>782</v>
      </c>
      <c r="C373" s="559">
        <v>2689</v>
      </c>
      <c r="D373" s="558">
        <v>938</v>
      </c>
    </row>
    <row r="374" spans="1:4" ht="12.75" customHeight="1">
      <c r="A374" s="561" t="s">
        <v>781</v>
      </c>
      <c r="B374" s="560" t="s">
        <v>780</v>
      </c>
      <c r="C374" s="559">
        <v>3791</v>
      </c>
      <c r="D374" s="558">
        <v>1111</v>
      </c>
    </row>
    <row r="375" spans="1:4" ht="12.75" customHeight="1">
      <c r="A375" s="561" t="s">
        <v>779</v>
      </c>
      <c r="B375" s="560" t="s">
        <v>778</v>
      </c>
      <c r="C375" s="559">
        <v>2448</v>
      </c>
      <c r="D375" s="558">
        <v>963</v>
      </c>
    </row>
    <row r="376" spans="1:4" ht="12.75" customHeight="1">
      <c r="A376" s="561" t="s">
        <v>777</v>
      </c>
      <c r="B376" s="560" t="s">
        <v>776</v>
      </c>
      <c r="C376" s="559">
        <v>8009</v>
      </c>
      <c r="D376" s="558">
        <v>3094</v>
      </c>
    </row>
    <row r="377" spans="1:4" ht="12.75" customHeight="1">
      <c r="A377" s="561" t="s">
        <v>775</v>
      </c>
      <c r="B377" s="560" t="s">
        <v>774</v>
      </c>
      <c r="C377" s="559">
        <v>2909</v>
      </c>
      <c r="D377" s="558">
        <v>1086</v>
      </c>
    </row>
    <row r="378" spans="1:4" ht="12.75" customHeight="1">
      <c r="A378" s="561" t="s">
        <v>773</v>
      </c>
      <c r="B378" s="560" t="s">
        <v>772</v>
      </c>
      <c r="C378" s="559">
        <v>3727</v>
      </c>
      <c r="D378" s="558">
        <v>1842</v>
      </c>
    </row>
    <row r="379" spans="1:4" ht="12.75" customHeight="1">
      <c r="A379" s="561" t="s">
        <v>771</v>
      </c>
      <c r="B379" s="560" t="s">
        <v>770</v>
      </c>
      <c r="C379" s="559">
        <v>2441</v>
      </c>
      <c r="D379" s="558">
        <v>1109</v>
      </c>
    </row>
    <row r="380" spans="1:4" ht="12.75" customHeight="1">
      <c r="A380" s="561" t="s">
        <v>769</v>
      </c>
      <c r="B380" s="560" t="s">
        <v>768</v>
      </c>
      <c r="C380" s="559">
        <v>6907</v>
      </c>
      <c r="D380" s="558">
        <v>2089</v>
      </c>
    </row>
    <row r="381" spans="1:4" ht="12.75" customHeight="1">
      <c r="A381" s="561" t="s">
        <v>767</v>
      </c>
      <c r="B381" s="560" t="s">
        <v>766</v>
      </c>
      <c r="C381" s="559">
        <v>2617</v>
      </c>
      <c r="D381" s="558">
        <v>1013</v>
      </c>
    </row>
    <row r="382" spans="1:4" ht="12.75" customHeight="1">
      <c r="A382" s="561" t="s">
        <v>765</v>
      </c>
      <c r="B382" s="560" t="s">
        <v>764</v>
      </c>
      <c r="C382" s="559">
        <v>3205</v>
      </c>
      <c r="D382" s="558">
        <v>1135</v>
      </c>
    </row>
    <row r="383" spans="1:4" ht="12.75" customHeight="1">
      <c r="A383" s="561" t="s">
        <v>763</v>
      </c>
      <c r="B383" s="560" t="s">
        <v>762</v>
      </c>
      <c r="C383" s="559">
        <v>6481</v>
      </c>
      <c r="D383" s="558">
        <v>1633</v>
      </c>
    </row>
    <row r="384" spans="1:4" ht="12.75" customHeight="1">
      <c r="A384" s="561" t="s">
        <v>761</v>
      </c>
      <c r="B384" s="560" t="s">
        <v>760</v>
      </c>
      <c r="C384" s="559">
        <v>8426</v>
      </c>
      <c r="D384" s="558">
        <v>3137</v>
      </c>
    </row>
    <row r="385" spans="1:4" ht="12.75" customHeight="1">
      <c r="A385" s="561" t="s">
        <v>759</v>
      </c>
      <c r="B385" s="560" t="s">
        <v>758</v>
      </c>
      <c r="C385" s="559">
        <v>8167</v>
      </c>
      <c r="D385" s="558">
        <v>2091</v>
      </c>
    </row>
    <row r="386" spans="1:4" ht="12.75" customHeight="1">
      <c r="A386" s="561" t="s">
        <v>757</v>
      </c>
      <c r="B386" s="560" t="s">
        <v>756</v>
      </c>
      <c r="C386" s="559">
        <v>5426</v>
      </c>
      <c r="D386" s="558">
        <v>1600</v>
      </c>
    </row>
    <row r="387" spans="1:4" ht="12.75" customHeight="1">
      <c r="A387" s="561" t="s">
        <v>755</v>
      </c>
      <c r="B387" s="560" t="s">
        <v>754</v>
      </c>
      <c r="C387" s="559">
        <v>7580</v>
      </c>
      <c r="D387" s="558">
        <v>1998</v>
      </c>
    </row>
    <row r="388" spans="1:4" ht="12.75" customHeight="1">
      <c r="A388" s="561" t="s">
        <v>753</v>
      </c>
      <c r="B388" s="560" t="s">
        <v>752</v>
      </c>
      <c r="C388" s="559">
        <v>3003</v>
      </c>
      <c r="D388" s="558">
        <v>844</v>
      </c>
    </row>
    <row r="389" spans="1:4" ht="12.75" customHeight="1">
      <c r="A389" s="561" t="s">
        <v>751</v>
      </c>
      <c r="B389" s="560" t="s">
        <v>386</v>
      </c>
      <c r="C389" s="559">
        <v>3250</v>
      </c>
      <c r="D389" s="558">
        <v>1352</v>
      </c>
    </row>
    <row r="390" spans="1:4" ht="12.75" customHeight="1">
      <c r="A390" s="561" t="s">
        <v>750</v>
      </c>
      <c r="B390" s="560" t="s">
        <v>749</v>
      </c>
      <c r="C390" s="559">
        <v>5491</v>
      </c>
      <c r="D390" s="558">
        <v>1355</v>
      </c>
    </row>
    <row r="391" spans="1:4" ht="12.75" customHeight="1">
      <c r="A391" s="561" t="s">
        <v>748</v>
      </c>
      <c r="B391" s="560" t="s">
        <v>514</v>
      </c>
      <c r="C391" s="559">
        <v>2368</v>
      </c>
      <c r="D391" s="558">
        <v>799</v>
      </c>
    </row>
    <row r="392" spans="1:4" ht="12.75" customHeight="1">
      <c r="A392" s="561" t="s">
        <v>747</v>
      </c>
      <c r="B392" s="560" t="s">
        <v>746</v>
      </c>
      <c r="C392" s="559">
        <v>5036</v>
      </c>
      <c r="D392" s="558">
        <v>2128</v>
      </c>
    </row>
    <row r="393" spans="1:4" ht="12.75" customHeight="1">
      <c r="A393" s="561" t="s">
        <v>745</v>
      </c>
      <c r="B393" s="560" t="s">
        <v>744</v>
      </c>
      <c r="C393" s="559">
        <v>2366</v>
      </c>
      <c r="D393" s="558">
        <v>1042</v>
      </c>
    </row>
    <row r="394" spans="1:4" ht="12.75" customHeight="1">
      <c r="A394" s="561" t="s">
        <v>733</v>
      </c>
      <c r="B394" s="560" t="s">
        <v>743</v>
      </c>
      <c r="C394" s="559">
        <v>5624</v>
      </c>
      <c r="D394" s="558">
        <v>1597</v>
      </c>
    </row>
    <row r="395" spans="1:4" ht="12.75" customHeight="1">
      <c r="A395" s="561" t="s">
        <v>742</v>
      </c>
      <c r="B395" s="560" t="s">
        <v>510</v>
      </c>
      <c r="C395" s="559">
        <v>994</v>
      </c>
      <c r="D395" s="558">
        <v>435</v>
      </c>
    </row>
    <row r="396" spans="1:4" ht="12.75" customHeight="1">
      <c r="A396" s="561" t="s">
        <v>741</v>
      </c>
      <c r="B396" s="560" t="s">
        <v>740</v>
      </c>
      <c r="C396" s="345" t="s">
        <v>206</v>
      </c>
      <c r="D396" s="596" t="s">
        <v>206</v>
      </c>
    </row>
    <row r="397" spans="1:4" ht="12.75" customHeight="1">
      <c r="A397" s="595"/>
      <c r="B397" s="594"/>
      <c r="C397" s="593"/>
      <c r="D397" s="592"/>
    </row>
    <row r="398" spans="1:4" ht="12.75" customHeight="1">
      <c r="A398" s="562" t="s">
        <v>227</v>
      </c>
      <c r="B398" s="564"/>
      <c r="C398" s="559">
        <v>3135</v>
      </c>
      <c r="D398" s="558">
        <v>1158</v>
      </c>
    </row>
    <row r="399" spans="1:4" ht="12.75" customHeight="1">
      <c r="A399" s="561" t="s">
        <v>739</v>
      </c>
      <c r="B399" s="560" t="s">
        <v>738</v>
      </c>
      <c r="C399" s="559">
        <v>3135</v>
      </c>
      <c r="D399" s="558">
        <v>1158</v>
      </c>
    </row>
    <row r="400" spans="1:4" ht="12.75" customHeight="1">
      <c r="A400" s="561"/>
      <c r="B400" s="564"/>
      <c r="C400" s="559"/>
      <c r="D400" s="558"/>
    </row>
    <row r="401" spans="1:4" ht="12.75" customHeight="1">
      <c r="A401" s="562" t="s">
        <v>226</v>
      </c>
      <c r="B401" s="564"/>
      <c r="C401" s="559">
        <v>7345</v>
      </c>
      <c r="D401" s="558">
        <v>2582</v>
      </c>
    </row>
    <row r="402" spans="1:4" ht="12.75" customHeight="1">
      <c r="A402" s="561" t="s">
        <v>737</v>
      </c>
      <c r="B402" s="560" t="s">
        <v>736</v>
      </c>
      <c r="C402" s="559">
        <v>4503</v>
      </c>
      <c r="D402" s="558">
        <v>1671</v>
      </c>
    </row>
    <row r="403" spans="1:4" ht="12.75" customHeight="1">
      <c r="A403" s="561" t="s">
        <v>735</v>
      </c>
      <c r="B403" s="560" t="s">
        <v>734</v>
      </c>
      <c r="C403" s="559">
        <v>2752</v>
      </c>
      <c r="D403" s="558">
        <v>842</v>
      </c>
    </row>
    <row r="404" spans="1:4" ht="12.75" customHeight="1">
      <c r="A404" s="561" t="s">
        <v>733</v>
      </c>
      <c r="B404" s="560" t="s">
        <v>385</v>
      </c>
      <c r="C404" s="559">
        <v>90</v>
      </c>
      <c r="D404" s="558">
        <v>69</v>
      </c>
    </row>
    <row r="405" spans="1:4" ht="12.75" customHeight="1">
      <c r="A405" s="591" t="s">
        <v>47</v>
      </c>
      <c r="B405" s="590"/>
      <c r="C405" s="589"/>
      <c r="D405" s="554"/>
    </row>
    <row r="406" spans="1:4" ht="12.75" customHeight="1">
      <c r="A406" s="588"/>
      <c r="B406" s="585"/>
      <c r="C406" s="582"/>
      <c r="D406" s="587"/>
    </row>
    <row r="407" spans="1:4" ht="12.75">
      <c r="A407" s="586" t="s">
        <v>429</v>
      </c>
      <c r="B407" s="585"/>
      <c r="C407" s="582"/>
      <c r="D407" s="565"/>
    </row>
    <row r="408" spans="1:4" ht="12.75" customHeight="1">
      <c r="A408" s="584"/>
      <c r="B408" s="583"/>
      <c r="C408" s="582"/>
      <c r="D408" s="565"/>
    </row>
    <row r="409" spans="1:4" ht="15.75" customHeight="1">
      <c r="A409" s="581" t="s">
        <v>732</v>
      </c>
      <c r="B409" s="580"/>
      <c r="C409" s="579"/>
      <c r="D409" s="579"/>
    </row>
    <row r="410" spans="1:4" ht="15.75" customHeight="1">
      <c r="A410" s="581" t="s">
        <v>731</v>
      </c>
      <c r="B410" s="580"/>
      <c r="C410" s="579"/>
      <c r="D410" s="579"/>
    </row>
    <row r="411" spans="1:4" ht="12.75" customHeight="1" thickBot="1">
      <c r="A411" s="578" t="s">
        <v>47</v>
      </c>
      <c r="B411" s="577"/>
      <c r="C411" s="576"/>
      <c r="D411" s="575"/>
    </row>
    <row r="412" spans="1:4" ht="15" customHeight="1" thickTop="1">
      <c r="A412" s="574" t="s">
        <v>730</v>
      </c>
      <c r="B412" s="573"/>
      <c r="C412" s="572" t="s">
        <v>729</v>
      </c>
      <c r="D412" s="571" t="s">
        <v>47</v>
      </c>
    </row>
    <row r="413" spans="1:4" ht="15" customHeight="1">
      <c r="A413" s="570" t="s">
        <v>728</v>
      </c>
      <c r="B413" s="569" t="s">
        <v>727</v>
      </c>
      <c r="C413" s="568" t="s">
        <v>726</v>
      </c>
      <c r="D413" s="567" t="s">
        <v>725</v>
      </c>
    </row>
    <row r="414" spans="1:4" ht="12.75" customHeight="1">
      <c r="A414" s="566"/>
      <c r="B414" s="564"/>
      <c r="C414" s="563"/>
      <c r="D414" s="565"/>
    </row>
    <row r="415" spans="1:4" ht="12.75" customHeight="1">
      <c r="A415" s="562" t="s">
        <v>224</v>
      </c>
      <c r="B415" s="564"/>
      <c r="C415" s="559">
        <v>66921</v>
      </c>
      <c r="D415" s="558">
        <v>23213</v>
      </c>
    </row>
    <row r="416" spans="1:4" ht="12.75" customHeight="1">
      <c r="A416" s="561" t="s">
        <v>724</v>
      </c>
      <c r="B416" s="560" t="s">
        <v>723</v>
      </c>
      <c r="C416" s="559">
        <v>6484</v>
      </c>
      <c r="D416" s="558">
        <v>2495</v>
      </c>
    </row>
    <row r="417" spans="1:4" ht="12.75" customHeight="1">
      <c r="A417" s="561" t="s">
        <v>722</v>
      </c>
      <c r="B417" s="560" t="s">
        <v>721</v>
      </c>
      <c r="C417" s="559">
        <v>1344</v>
      </c>
      <c r="D417" s="558">
        <v>512</v>
      </c>
    </row>
    <row r="418" spans="1:4" ht="12.75" customHeight="1">
      <c r="A418" s="561" t="s">
        <v>720</v>
      </c>
      <c r="B418" s="560" t="s">
        <v>719</v>
      </c>
      <c r="C418" s="559">
        <v>5047</v>
      </c>
      <c r="D418" s="558">
        <v>1877</v>
      </c>
    </row>
    <row r="419" spans="1:4" ht="12.75" customHeight="1">
      <c r="A419" s="561" t="s">
        <v>718</v>
      </c>
      <c r="B419" s="560" t="s">
        <v>412</v>
      </c>
      <c r="C419" s="559">
        <v>3845</v>
      </c>
      <c r="D419" s="558">
        <v>1477</v>
      </c>
    </row>
    <row r="420" spans="1:4" ht="12.75" customHeight="1">
      <c r="A420" s="561" t="s">
        <v>717</v>
      </c>
      <c r="B420" s="560" t="s">
        <v>716</v>
      </c>
      <c r="C420" s="559">
        <v>8385</v>
      </c>
      <c r="D420" s="558">
        <v>2783</v>
      </c>
    </row>
    <row r="421" spans="1:4" ht="12.75" customHeight="1">
      <c r="A421" s="561" t="s">
        <v>715</v>
      </c>
      <c r="B421" s="560" t="s">
        <v>714</v>
      </c>
      <c r="C421" s="559">
        <v>8740</v>
      </c>
      <c r="D421" s="558">
        <v>2564</v>
      </c>
    </row>
    <row r="422" spans="1:4" ht="12.75" customHeight="1">
      <c r="A422" s="561" t="s">
        <v>713</v>
      </c>
      <c r="B422" s="560" t="s">
        <v>712</v>
      </c>
      <c r="C422" s="559">
        <v>5943</v>
      </c>
      <c r="D422" s="558">
        <v>2164</v>
      </c>
    </row>
    <row r="423" spans="1:4" ht="12.75" customHeight="1">
      <c r="A423" s="561" t="s">
        <v>711</v>
      </c>
      <c r="B423" s="560" t="s">
        <v>710</v>
      </c>
      <c r="C423" s="559">
        <v>2544</v>
      </c>
      <c r="D423" s="558">
        <v>935</v>
      </c>
    </row>
    <row r="424" spans="1:4" ht="12.75" customHeight="1">
      <c r="A424" s="561" t="s">
        <v>709</v>
      </c>
      <c r="B424" s="560" t="s">
        <v>708</v>
      </c>
      <c r="C424" s="559">
        <v>3139</v>
      </c>
      <c r="D424" s="558">
        <v>1166</v>
      </c>
    </row>
    <row r="425" spans="1:4" ht="12.75" customHeight="1">
      <c r="A425" s="561" t="s">
        <v>707</v>
      </c>
      <c r="B425" s="560" t="s">
        <v>706</v>
      </c>
      <c r="C425" s="559">
        <v>8403</v>
      </c>
      <c r="D425" s="558">
        <v>2930</v>
      </c>
    </row>
    <row r="426" spans="1:4" ht="12.75" customHeight="1">
      <c r="A426" s="561" t="s">
        <v>705</v>
      </c>
      <c r="B426" s="560" t="s">
        <v>704</v>
      </c>
      <c r="C426" s="559">
        <v>3771</v>
      </c>
      <c r="D426" s="558">
        <v>1189</v>
      </c>
    </row>
    <row r="427" spans="1:4" ht="12.75" customHeight="1">
      <c r="A427" s="561" t="s">
        <v>703</v>
      </c>
      <c r="B427" s="560" t="s">
        <v>702</v>
      </c>
      <c r="C427" s="559">
        <v>5561</v>
      </c>
      <c r="D427" s="558">
        <v>1884</v>
      </c>
    </row>
    <row r="428" spans="1:4" ht="12.75" customHeight="1">
      <c r="A428" s="561" t="s">
        <v>701</v>
      </c>
      <c r="B428" s="560" t="s">
        <v>440</v>
      </c>
      <c r="C428" s="559">
        <v>3715</v>
      </c>
      <c r="D428" s="558">
        <v>1237</v>
      </c>
    </row>
    <row r="429" spans="1:4" ht="12.75" customHeight="1">
      <c r="A429" s="561"/>
      <c r="B429" s="560" t="s">
        <v>47</v>
      </c>
      <c r="C429" s="563"/>
      <c r="D429" s="558"/>
    </row>
    <row r="430" spans="1:4" ht="12.75" customHeight="1">
      <c r="A430" s="562" t="s">
        <v>700</v>
      </c>
      <c r="B430" s="560" t="s">
        <v>47</v>
      </c>
      <c r="C430" s="559">
        <v>170</v>
      </c>
      <c r="D430" s="558">
        <v>27</v>
      </c>
    </row>
    <row r="431" spans="1:4" ht="12.75" customHeight="1">
      <c r="A431" s="561" t="s">
        <v>699</v>
      </c>
      <c r="B431" s="560" t="s">
        <v>698</v>
      </c>
      <c r="C431" s="559">
        <v>170</v>
      </c>
      <c r="D431" s="558">
        <v>27</v>
      </c>
    </row>
    <row r="432" spans="1:4" ht="12.75" customHeight="1">
      <c r="A432" s="557"/>
      <c r="B432" s="556"/>
      <c r="C432" s="555"/>
      <c r="D432" s="554"/>
    </row>
    <row r="433" spans="1:4" ht="12.75">
      <c r="A433" s="553" t="s">
        <v>47</v>
      </c>
      <c r="D433" s="552"/>
    </row>
    <row r="434" ht="12.75">
      <c r="A434" s="551" t="s">
        <v>410</v>
      </c>
    </row>
    <row r="435" ht="12.75">
      <c r="A435" s="551" t="s">
        <v>697</v>
      </c>
    </row>
  </sheetData>
  <sheetProtection/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/>
  <cols>
    <col min="1" max="1" width="81.7109375" style="1842" customWidth="1"/>
    <col min="2" max="16384" width="9.140625" style="1842" customWidth="1"/>
  </cols>
  <sheetData>
    <row r="1" ht="18.75">
      <c r="A1" s="1841" t="s">
        <v>2646</v>
      </c>
    </row>
    <row r="2" ht="12.75">
      <c r="A2" s="1843"/>
    </row>
    <row r="3" ht="12.75">
      <c r="A3" s="1843" t="s">
        <v>47</v>
      </c>
    </row>
    <row r="4" ht="22.5">
      <c r="A4" s="1844" t="s">
        <v>2647</v>
      </c>
    </row>
    <row r="5" ht="12.75" customHeight="1">
      <c r="A5" s="1844"/>
    </row>
    <row r="6" ht="12.75">
      <c r="A6" s="1843"/>
    </row>
    <row r="7" ht="47.25">
      <c r="A7" s="1845" t="s">
        <v>2648</v>
      </c>
    </row>
    <row r="8" ht="12.75">
      <c r="A8" s="1843"/>
    </row>
    <row r="9" ht="166.5" customHeight="1">
      <c r="A9" s="1846" t="s">
        <v>2649</v>
      </c>
    </row>
    <row r="10" ht="12.75">
      <c r="A10" s="1847"/>
    </row>
    <row r="11" ht="12.75">
      <c r="A11" s="1847"/>
    </row>
    <row r="12" ht="12.75">
      <c r="A12" s="184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00390625" style="0" customWidth="1"/>
    <col min="3" max="3" width="25.7109375" style="0" customWidth="1"/>
    <col min="4" max="4" width="16.00390625" style="0" customWidth="1"/>
  </cols>
  <sheetData>
    <row r="1" spans="1:4" s="326" customFormat="1" ht="15.75">
      <c r="A1" s="659" t="s">
        <v>1327</v>
      </c>
      <c r="B1" s="13"/>
      <c r="C1" s="13"/>
      <c r="D1" s="13"/>
    </row>
    <row r="2" spans="1:4" s="326" customFormat="1" ht="15.75">
      <c r="A2" s="659" t="s">
        <v>1382</v>
      </c>
      <c r="B2" s="13"/>
      <c r="C2" s="13"/>
      <c r="D2" s="13"/>
    </row>
    <row r="3" spans="1:2" ht="13.5" thickBot="1">
      <c r="A3" s="676" t="s">
        <v>47</v>
      </c>
      <c r="B3" s="676"/>
    </row>
    <row r="4" spans="1:4" s="654" customFormat="1" ht="36" customHeight="1" thickTop="1">
      <c r="A4" s="657" t="s">
        <v>1325</v>
      </c>
      <c r="B4" s="675" t="s">
        <v>188</v>
      </c>
      <c r="C4" s="657" t="s">
        <v>1325</v>
      </c>
      <c r="D4" s="655" t="s">
        <v>188</v>
      </c>
    </row>
    <row r="5" spans="1:4" ht="12.75">
      <c r="A5" s="6"/>
      <c r="B5" s="674"/>
      <c r="C5" s="653"/>
      <c r="D5" s="673"/>
    </row>
    <row r="6" spans="1:4" ht="12.75">
      <c r="A6" s="400" t="s">
        <v>231</v>
      </c>
      <c r="B6" s="667">
        <f>SUM(B8,B37,D12,D15,D23,B55)</f>
        <v>30855</v>
      </c>
      <c r="C6" s="334" t="s">
        <v>1381</v>
      </c>
      <c r="D6" s="651"/>
    </row>
    <row r="7" spans="1:4" ht="12.75">
      <c r="A7" s="6"/>
      <c r="B7" s="672" t="s">
        <v>47</v>
      </c>
      <c r="C7" s="644" t="s">
        <v>1380</v>
      </c>
      <c r="D7" s="643" t="s">
        <v>206</v>
      </c>
    </row>
    <row r="8" spans="1:4" ht="12.75">
      <c r="A8" s="6" t="s">
        <v>230</v>
      </c>
      <c r="B8" s="667">
        <f>SUM(B10:B35)</f>
        <v>5832</v>
      </c>
      <c r="C8" s="644" t="s">
        <v>1379</v>
      </c>
      <c r="D8" s="666">
        <v>904</v>
      </c>
    </row>
    <row r="9" spans="1:4" ht="12.75">
      <c r="A9" s="644" t="s">
        <v>1378</v>
      </c>
      <c r="B9" s="667">
        <v>3</v>
      </c>
      <c r="C9" s="669"/>
      <c r="D9" s="651"/>
    </row>
    <row r="10" spans="1:4" ht="12.75">
      <c r="A10" s="644" t="s">
        <v>1377</v>
      </c>
      <c r="B10" s="668" t="s">
        <v>206</v>
      </c>
      <c r="C10" s="669" t="s">
        <v>229</v>
      </c>
      <c r="D10" s="643" t="s">
        <v>206</v>
      </c>
    </row>
    <row r="11" spans="1:4" ht="12.75">
      <c r="A11" s="644" t="s">
        <v>544</v>
      </c>
      <c r="B11" s="667">
        <v>6</v>
      </c>
      <c r="C11" s="670"/>
      <c r="D11" s="671"/>
    </row>
    <row r="12" spans="1:4" ht="12.75">
      <c r="A12" s="644" t="s">
        <v>1376</v>
      </c>
      <c r="B12" s="667">
        <v>14</v>
      </c>
      <c r="C12" s="669" t="s">
        <v>1375</v>
      </c>
      <c r="D12" s="666">
        <v>85</v>
      </c>
    </row>
    <row r="13" spans="1:4" ht="12.75">
      <c r="A13" s="644" t="s">
        <v>1374</v>
      </c>
      <c r="B13" s="667">
        <v>46</v>
      </c>
      <c r="C13" s="644" t="s">
        <v>497</v>
      </c>
      <c r="D13" s="666">
        <v>85</v>
      </c>
    </row>
    <row r="14" spans="1:4" ht="12.75">
      <c r="A14" s="644" t="s">
        <v>1373</v>
      </c>
      <c r="B14" s="668" t="s">
        <v>206</v>
      </c>
      <c r="C14" s="670"/>
      <c r="D14" s="666"/>
    </row>
    <row r="15" spans="1:4" ht="12.75">
      <c r="A15" s="644" t="s">
        <v>1372</v>
      </c>
      <c r="B15" s="667">
        <v>111</v>
      </c>
      <c r="C15" s="669" t="s">
        <v>226</v>
      </c>
      <c r="D15" s="666">
        <f>SUM(D16:D21)</f>
        <v>1910</v>
      </c>
    </row>
    <row r="16" spans="1:4" ht="12.75">
      <c r="A16" s="644" t="s">
        <v>1371</v>
      </c>
      <c r="B16" s="667">
        <v>407</v>
      </c>
      <c r="C16" s="670" t="s">
        <v>1370</v>
      </c>
      <c r="D16" s="666">
        <v>1292</v>
      </c>
    </row>
    <row r="17" spans="1:4" ht="12.75">
      <c r="A17" s="644" t="s">
        <v>1369</v>
      </c>
      <c r="B17" s="668" t="s">
        <v>206</v>
      </c>
      <c r="C17" s="670" t="s">
        <v>1368</v>
      </c>
      <c r="D17" s="666">
        <v>300</v>
      </c>
    </row>
    <row r="18" spans="1:4" ht="12.75">
      <c r="A18" s="644" t="s">
        <v>810</v>
      </c>
      <c r="B18" s="667">
        <v>759</v>
      </c>
      <c r="C18" s="670" t="s">
        <v>1367</v>
      </c>
      <c r="D18" s="666">
        <v>90</v>
      </c>
    </row>
    <row r="19" spans="1:4" ht="12.75">
      <c r="A19" s="644" t="s">
        <v>1366</v>
      </c>
      <c r="B19" s="667">
        <v>1584</v>
      </c>
      <c r="C19" s="670" t="s">
        <v>1365</v>
      </c>
      <c r="D19" s="666">
        <v>85</v>
      </c>
    </row>
    <row r="20" spans="1:4" ht="12.75">
      <c r="A20" s="644" t="s">
        <v>1364</v>
      </c>
      <c r="B20" s="668" t="s">
        <v>206</v>
      </c>
      <c r="C20" s="670" t="s">
        <v>1363</v>
      </c>
      <c r="D20" s="666">
        <v>141</v>
      </c>
    </row>
    <row r="21" spans="1:4" ht="12.75">
      <c r="A21" s="644" t="s">
        <v>1362</v>
      </c>
      <c r="B21" s="668" t="s">
        <v>206</v>
      </c>
      <c r="C21" s="670" t="s">
        <v>1361</v>
      </c>
      <c r="D21" s="666">
        <v>2</v>
      </c>
    </row>
    <row r="22" spans="1:4" ht="12.75">
      <c r="A22" s="644" t="s">
        <v>1360</v>
      </c>
      <c r="B22" s="667">
        <v>64</v>
      </c>
      <c r="C22" s="669"/>
      <c r="D22" s="666"/>
    </row>
    <row r="23" spans="1:4" ht="12.75">
      <c r="A23" s="644" t="s">
        <v>1359</v>
      </c>
      <c r="B23" s="667">
        <v>113</v>
      </c>
      <c r="C23" s="650" t="s">
        <v>358</v>
      </c>
      <c r="D23" s="666">
        <f>SUM(D24:D45)</f>
        <v>17250</v>
      </c>
    </row>
    <row r="24" spans="1:4" ht="12.75">
      <c r="A24" s="644" t="s">
        <v>1358</v>
      </c>
      <c r="B24" s="668" t="s">
        <v>206</v>
      </c>
      <c r="C24" s="644" t="s">
        <v>1357</v>
      </c>
      <c r="D24" s="643" t="s">
        <v>206</v>
      </c>
    </row>
    <row r="25" spans="1:4" ht="12.75">
      <c r="A25" s="644" t="s">
        <v>1356</v>
      </c>
      <c r="B25" s="667">
        <v>664</v>
      </c>
      <c r="C25" s="644" t="s">
        <v>928</v>
      </c>
      <c r="D25" s="643" t="s">
        <v>206</v>
      </c>
    </row>
    <row r="26" spans="1:4" ht="12.75">
      <c r="A26" s="644" t="s">
        <v>1355</v>
      </c>
      <c r="B26" s="667">
        <v>1091</v>
      </c>
      <c r="C26" s="644" t="s">
        <v>1354</v>
      </c>
      <c r="D26" s="666">
        <v>13</v>
      </c>
    </row>
    <row r="27" spans="1:4" ht="12.75">
      <c r="A27" s="644" t="s">
        <v>1353</v>
      </c>
      <c r="B27" s="668" t="s">
        <v>206</v>
      </c>
      <c r="C27" s="644" t="s">
        <v>1352</v>
      </c>
      <c r="D27" s="643" t="s">
        <v>206</v>
      </c>
    </row>
    <row r="28" spans="1:4" ht="12.75">
      <c r="A28" s="644" t="s">
        <v>1351</v>
      </c>
      <c r="B28" s="667">
        <v>46</v>
      </c>
      <c r="C28" s="644" t="s">
        <v>475</v>
      </c>
      <c r="D28" s="666">
        <v>10</v>
      </c>
    </row>
    <row r="29" spans="1:4" ht="12.75">
      <c r="A29" s="644" t="s">
        <v>1350</v>
      </c>
      <c r="B29" s="667">
        <v>21</v>
      </c>
      <c r="C29" s="644" t="s">
        <v>1349</v>
      </c>
      <c r="D29" s="666">
        <v>319</v>
      </c>
    </row>
    <row r="30" spans="1:4" ht="12.75">
      <c r="A30" s="644" t="s">
        <v>1348</v>
      </c>
      <c r="B30" s="667">
        <v>898</v>
      </c>
      <c r="C30" s="644" t="s">
        <v>1347</v>
      </c>
      <c r="D30" s="643" t="s">
        <v>206</v>
      </c>
    </row>
    <row r="31" spans="1:4" ht="12.75">
      <c r="A31" s="644" t="s">
        <v>1346</v>
      </c>
      <c r="B31" s="668" t="s">
        <v>206</v>
      </c>
      <c r="C31" s="644" t="s">
        <v>472</v>
      </c>
      <c r="D31" s="643" t="s">
        <v>206</v>
      </c>
    </row>
    <row r="32" spans="1:4" ht="12.75">
      <c r="A32" s="644" t="s">
        <v>1345</v>
      </c>
      <c r="B32" s="668" t="s">
        <v>206</v>
      </c>
      <c r="C32" s="644" t="s">
        <v>1344</v>
      </c>
      <c r="D32" s="666">
        <v>1387</v>
      </c>
    </row>
    <row r="33" spans="1:4" ht="12.75">
      <c r="A33" s="644" t="s">
        <v>1343</v>
      </c>
      <c r="B33" s="668" t="s">
        <v>206</v>
      </c>
      <c r="C33" s="644" t="s">
        <v>1342</v>
      </c>
      <c r="D33" s="666">
        <v>261</v>
      </c>
    </row>
    <row r="34" spans="1:4" ht="12.75">
      <c r="A34" s="644" t="s">
        <v>1341</v>
      </c>
      <c r="B34" s="667">
        <v>2</v>
      </c>
      <c r="C34" s="644" t="s">
        <v>1340</v>
      </c>
      <c r="D34" s="666">
        <v>58</v>
      </c>
    </row>
    <row r="35" spans="1:4" ht="12.75">
      <c r="A35" s="644" t="s">
        <v>519</v>
      </c>
      <c r="B35" s="667">
        <v>6</v>
      </c>
      <c r="C35" s="644" t="s">
        <v>468</v>
      </c>
      <c r="D35" s="666">
        <v>323</v>
      </c>
    </row>
    <row r="36" spans="1:4" ht="12.75">
      <c r="A36" s="6"/>
      <c r="B36" s="667"/>
      <c r="C36" s="644" t="s">
        <v>466</v>
      </c>
      <c r="D36" s="666">
        <v>4</v>
      </c>
    </row>
    <row r="37" spans="1:4" ht="12.75">
      <c r="A37" s="6" t="s">
        <v>336</v>
      </c>
      <c r="B37" s="667">
        <f>SUM(B38:B46,D7:D8)</f>
        <v>3424</v>
      </c>
      <c r="C37" s="644" t="s">
        <v>1339</v>
      </c>
      <c r="D37" s="666">
        <v>1178</v>
      </c>
    </row>
    <row r="38" spans="1:4" ht="12.75">
      <c r="A38" s="644" t="s">
        <v>744</v>
      </c>
      <c r="B38" s="668" t="s">
        <v>206</v>
      </c>
      <c r="C38" s="644" t="s">
        <v>459</v>
      </c>
      <c r="D38" s="666">
        <v>5370</v>
      </c>
    </row>
    <row r="39" spans="1:4" ht="12.75">
      <c r="A39" s="644" t="s">
        <v>1338</v>
      </c>
      <c r="B39" s="667">
        <v>3</v>
      </c>
      <c r="C39" s="644" t="s">
        <v>1337</v>
      </c>
      <c r="D39" s="666">
        <v>1215</v>
      </c>
    </row>
    <row r="40" spans="1:4" ht="12.75">
      <c r="A40" s="644" t="s">
        <v>1336</v>
      </c>
      <c r="B40" s="667">
        <v>17</v>
      </c>
      <c r="C40" s="644" t="s">
        <v>457</v>
      </c>
      <c r="D40" s="666">
        <v>99</v>
      </c>
    </row>
    <row r="41" spans="1:4" ht="12.75">
      <c r="A41" s="644" t="s">
        <v>1335</v>
      </c>
      <c r="B41" s="667">
        <v>24</v>
      </c>
      <c r="C41" s="644" t="s">
        <v>1334</v>
      </c>
      <c r="D41" s="666">
        <v>1128</v>
      </c>
    </row>
    <row r="42" spans="1:4" ht="12.75">
      <c r="A42" s="644" t="s">
        <v>1333</v>
      </c>
      <c r="B42" s="667">
        <v>328</v>
      </c>
      <c r="C42" s="644" t="s">
        <v>1332</v>
      </c>
      <c r="D42" s="666">
        <v>27</v>
      </c>
    </row>
    <row r="43" spans="1:4" ht="12.75">
      <c r="A43" s="644" t="s">
        <v>1331</v>
      </c>
      <c r="B43" s="667">
        <v>818</v>
      </c>
      <c r="C43" s="644" t="s">
        <v>379</v>
      </c>
      <c r="D43" s="666">
        <v>2201</v>
      </c>
    </row>
    <row r="44" spans="1:4" ht="12.75">
      <c r="A44" s="644" t="s">
        <v>1330</v>
      </c>
      <c r="B44" s="668" t="s">
        <v>206</v>
      </c>
      <c r="C44" s="644" t="s">
        <v>950</v>
      </c>
      <c r="D44" s="666">
        <v>609</v>
      </c>
    </row>
    <row r="45" spans="1:4" ht="12.75">
      <c r="A45" s="644" t="s">
        <v>1329</v>
      </c>
      <c r="B45" s="668" t="s">
        <v>206</v>
      </c>
      <c r="C45" s="644" t="s">
        <v>448</v>
      </c>
      <c r="D45" s="666">
        <v>3048</v>
      </c>
    </row>
    <row r="46" spans="1:4" ht="12.75">
      <c r="A46" s="644" t="s">
        <v>1328</v>
      </c>
      <c r="B46" s="667">
        <v>1330</v>
      </c>
      <c r="C46" s="644"/>
      <c r="D46" s="666"/>
    </row>
    <row r="47" spans="1:4" ht="12.75">
      <c r="A47" s="65"/>
      <c r="B47" s="665"/>
      <c r="C47" s="664"/>
      <c r="D47" s="663"/>
    </row>
    <row r="48" spans="1:4" ht="12.75">
      <c r="A48" s="20"/>
      <c r="B48" s="662"/>
      <c r="C48" s="661"/>
      <c r="D48" s="660"/>
    </row>
    <row r="49" spans="1:4" ht="12.75">
      <c r="A49" s="20" t="s">
        <v>429</v>
      </c>
      <c r="B49" s="662"/>
      <c r="C49" s="661"/>
      <c r="D49" s="660"/>
    </row>
    <row r="50" spans="1:4" s="326" customFormat="1" ht="15.75">
      <c r="A50" s="659" t="s">
        <v>1327</v>
      </c>
      <c r="B50" s="13"/>
      <c r="C50" s="13"/>
      <c r="D50" s="528"/>
    </row>
    <row r="51" spans="1:4" s="326" customFormat="1" ht="15.75">
      <c r="A51" s="659" t="s">
        <v>1326</v>
      </c>
      <c r="B51" s="13"/>
      <c r="C51" s="13"/>
      <c r="D51" s="528"/>
    </row>
    <row r="52" spans="1:4" s="326" customFormat="1" ht="12.75" customHeight="1" thickBot="1">
      <c r="A52" s="659"/>
      <c r="B52" s="85"/>
      <c r="D52" s="658"/>
    </row>
    <row r="53" spans="1:4" s="654" customFormat="1" ht="36" customHeight="1" thickTop="1">
      <c r="A53" s="657" t="s">
        <v>1325</v>
      </c>
      <c r="B53" s="656" t="s">
        <v>188</v>
      </c>
      <c r="C53" s="656" t="s">
        <v>1325</v>
      </c>
      <c r="D53" s="655" t="s">
        <v>188</v>
      </c>
    </row>
    <row r="54" spans="1:4" ht="12.75">
      <c r="A54" s="653"/>
      <c r="B54" s="652"/>
      <c r="C54" s="652"/>
      <c r="D54" s="651"/>
    </row>
    <row r="55" spans="1:4" ht="12.75">
      <c r="A55" s="650" t="s">
        <v>224</v>
      </c>
      <c r="B55" s="647">
        <f>SUM(B56:B59,D56:D59)</f>
        <v>2354</v>
      </c>
      <c r="C55" s="649" t="s">
        <v>420</v>
      </c>
      <c r="D55" s="648"/>
    </row>
    <row r="56" spans="1:4" ht="12.75">
      <c r="A56" s="644" t="s">
        <v>1324</v>
      </c>
      <c r="B56" s="647">
        <v>257</v>
      </c>
      <c r="C56" s="644" t="s">
        <v>431</v>
      </c>
      <c r="D56" s="646">
        <v>483</v>
      </c>
    </row>
    <row r="57" spans="1:4" ht="12.75">
      <c r="A57" s="644" t="s">
        <v>1323</v>
      </c>
      <c r="B57" s="647">
        <v>1566</v>
      </c>
      <c r="C57" s="644" t="s">
        <v>1322</v>
      </c>
      <c r="D57" s="646">
        <v>6</v>
      </c>
    </row>
    <row r="58" spans="1:4" ht="12.75">
      <c r="A58" s="644" t="s">
        <v>436</v>
      </c>
      <c r="B58" s="647">
        <v>25</v>
      </c>
      <c r="C58" s="644" t="s">
        <v>413</v>
      </c>
      <c r="D58" s="646">
        <v>17</v>
      </c>
    </row>
    <row r="59" spans="1:4" ht="12.75" customHeight="1">
      <c r="A59" s="644" t="s">
        <v>433</v>
      </c>
      <c r="B59" s="645" t="s">
        <v>206</v>
      </c>
      <c r="C59" s="644" t="s">
        <v>373</v>
      </c>
      <c r="D59" s="643" t="s">
        <v>206</v>
      </c>
    </row>
    <row r="60" spans="1:4" ht="12.75">
      <c r="A60" s="65"/>
      <c r="B60" s="642"/>
      <c r="C60" s="641"/>
      <c r="D60" s="640"/>
    </row>
    <row r="61" spans="1:4" ht="12.75">
      <c r="A61" s="638"/>
      <c r="B61" s="639"/>
      <c r="C61" s="638"/>
      <c r="D61" s="635"/>
    </row>
    <row r="62" spans="1:4" ht="12.75">
      <c r="A62" s="17" t="s">
        <v>1321</v>
      </c>
      <c r="B62" s="637"/>
      <c r="C62" s="636"/>
      <c r="D62" s="635"/>
    </row>
    <row r="63" ht="12.75">
      <c r="A63" s="17" t="s">
        <v>1320</v>
      </c>
    </row>
    <row r="64" ht="12.75">
      <c r="A64" s="17" t="s">
        <v>1319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20.57421875" style="0" customWidth="1"/>
    <col min="3" max="3" width="13.140625" style="0" customWidth="1"/>
    <col min="4" max="4" width="11.28125" style="0" customWidth="1"/>
    <col min="5" max="5" width="15.140625" style="0" customWidth="1"/>
    <col min="6" max="6" width="13.140625" style="0" customWidth="1"/>
  </cols>
  <sheetData>
    <row r="1" spans="1:6" s="325" customFormat="1" ht="15.75" customHeight="1">
      <c r="A1" s="386" t="s">
        <v>1409</v>
      </c>
      <c r="B1" s="385"/>
      <c r="C1" s="385"/>
      <c r="D1" s="385"/>
      <c r="E1" s="385"/>
      <c r="F1" s="385"/>
    </row>
    <row r="2" spans="1:6" s="325" customFormat="1" ht="15.75" customHeight="1">
      <c r="A2" s="386" t="s">
        <v>1428</v>
      </c>
      <c r="B2" s="385"/>
      <c r="C2" s="385"/>
      <c r="D2" s="385"/>
      <c r="E2" s="385"/>
      <c r="F2" s="385"/>
    </row>
    <row r="3" s="325" customFormat="1" ht="12.75" customHeight="1">
      <c r="A3" s="715" t="s">
        <v>47</v>
      </c>
    </row>
    <row r="4" spans="1:6" ht="12.75" customHeight="1">
      <c r="A4" s="714" t="s">
        <v>1427</v>
      </c>
      <c r="B4" s="47"/>
      <c r="C4" s="47"/>
      <c r="D4" s="47"/>
      <c r="E4" s="47"/>
      <c r="F4" s="47"/>
    </row>
    <row r="5" spans="1:6" ht="12.75" customHeight="1">
      <c r="A5" s="713" t="s">
        <v>1426</v>
      </c>
      <c r="B5" s="47"/>
      <c r="C5" s="47"/>
      <c r="D5" s="47"/>
      <c r="E5" s="47"/>
      <c r="F5" s="47"/>
    </row>
    <row r="6" spans="1:6" ht="12.75" customHeight="1">
      <c r="A6" s="713" t="s">
        <v>1425</v>
      </c>
      <c r="B6" s="47"/>
      <c r="C6" s="47"/>
      <c r="D6" s="47"/>
      <c r="E6" s="47"/>
      <c r="F6" s="47"/>
    </row>
    <row r="7" spans="1:3" ht="12.75" customHeight="1" thickBot="1">
      <c r="A7" s="699"/>
      <c r="B7" s="699"/>
      <c r="C7" s="699"/>
    </row>
    <row r="8" spans="1:6" s="693" customFormat="1" ht="45" customHeight="1" thickTop="1">
      <c r="A8" s="375" t="s">
        <v>1407</v>
      </c>
      <c r="B8" s="698" t="s">
        <v>1406</v>
      </c>
      <c r="C8" s="697" t="s">
        <v>1405</v>
      </c>
      <c r="D8" s="696" t="s">
        <v>1407</v>
      </c>
      <c r="E8" s="695" t="s">
        <v>1406</v>
      </c>
      <c r="F8" s="694" t="s">
        <v>1405</v>
      </c>
    </row>
    <row r="9" spans="1:6" ht="12.75">
      <c r="A9" s="6"/>
      <c r="B9" s="652"/>
      <c r="C9" s="674"/>
      <c r="D9" s="6"/>
      <c r="E9" s="63"/>
      <c r="F9" s="651"/>
    </row>
    <row r="10" spans="1:6" ht="12.75">
      <c r="A10" s="165" t="s">
        <v>290</v>
      </c>
      <c r="B10" s="712"/>
      <c r="C10" s="711">
        <v>1360301</v>
      </c>
      <c r="D10" s="710" t="s">
        <v>1381</v>
      </c>
      <c r="E10" s="6" t="s">
        <v>47</v>
      </c>
      <c r="F10" s="63"/>
    </row>
    <row r="11" spans="1:6" ht="12.75">
      <c r="A11" s="72"/>
      <c r="B11" s="709" t="s">
        <v>47</v>
      </c>
      <c r="C11" s="707" t="s">
        <v>47</v>
      </c>
      <c r="D11" s="683">
        <v>96753</v>
      </c>
      <c r="E11" s="682" t="s">
        <v>512</v>
      </c>
      <c r="F11" s="704">
        <v>26892</v>
      </c>
    </row>
    <row r="12" spans="1:6" ht="12.75">
      <c r="A12" s="689" t="s">
        <v>230</v>
      </c>
      <c r="B12" s="708" t="s">
        <v>47</v>
      </c>
      <c r="C12" s="707" t="s">
        <v>47</v>
      </c>
      <c r="D12" s="683">
        <v>96761</v>
      </c>
      <c r="E12" s="682" t="s">
        <v>386</v>
      </c>
      <c r="F12" s="704"/>
    </row>
    <row r="13" spans="1:6" ht="12.75">
      <c r="A13" s="683">
        <v>96704</v>
      </c>
      <c r="B13" s="682" t="s">
        <v>560</v>
      </c>
      <c r="C13" s="684">
        <v>6505</v>
      </c>
      <c r="D13" s="683"/>
      <c r="E13" s="682" t="s">
        <v>1424</v>
      </c>
      <c r="F13" s="704">
        <v>22156</v>
      </c>
    </row>
    <row r="14" spans="1:6" ht="12.75">
      <c r="A14" s="683">
        <v>96710</v>
      </c>
      <c r="B14" s="682" t="s">
        <v>1423</v>
      </c>
      <c r="C14" s="684">
        <v>613</v>
      </c>
      <c r="D14" s="683">
        <v>96768</v>
      </c>
      <c r="E14" s="682" t="s">
        <v>388</v>
      </c>
      <c r="F14" s="704">
        <v>17668</v>
      </c>
    </row>
    <row r="15" spans="1:6" ht="12.75">
      <c r="A15" s="683">
        <v>96719</v>
      </c>
      <c r="B15" s="682" t="s">
        <v>550</v>
      </c>
      <c r="C15" s="684">
        <v>1692</v>
      </c>
      <c r="D15" s="683">
        <v>96779</v>
      </c>
      <c r="E15" s="682" t="s">
        <v>503</v>
      </c>
      <c r="F15" s="704">
        <v>3088</v>
      </c>
    </row>
    <row r="16" spans="1:6" ht="12.75">
      <c r="A16" s="683">
        <v>96720</v>
      </c>
      <c r="B16" s="682" t="s">
        <v>1422</v>
      </c>
      <c r="C16" s="684">
        <v>46165</v>
      </c>
      <c r="D16" s="683">
        <v>96790</v>
      </c>
      <c r="E16" s="682" t="s">
        <v>511</v>
      </c>
      <c r="F16" s="704">
        <v>8065</v>
      </c>
    </row>
    <row r="17" spans="1:6" ht="12.75">
      <c r="A17" s="683">
        <v>96725</v>
      </c>
      <c r="B17" s="682" t="s">
        <v>548</v>
      </c>
      <c r="C17" s="684">
        <v>3592</v>
      </c>
      <c r="D17" s="683">
        <v>96793</v>
      </c>
      <c r="E17" s="682" t="s">
        <v>387</v>
      </c>
      <c r="F17" s="704">
        <v>29549</v>
      </c>
    </row>
    <row r="18" spans="1:6" ht="12.75">
      <c r="A18" s="683">
        <v>96726</v>
      </c>
      <c r="B18" s="682" t="s">
        <v>1421</v>
      </c>
      <c r="C18" s="684">
        <v>661</v>
      </c>
      <c r="D18" s="669"/>
      <c r="F18" s="704"/>
    </row>
    <row r="19" spans="1:6" ht="12.75">
      <c r="A19" s="683">
        <v>96727</v>
      </c>
      <c r="B19" s="682" t="s">
        <v>545</v>
      </c>
      <c r="C19" s="684">
        <v>4878</v>
      </c>
      <c r="D19" s="689" t="s">
        <v>227</v>
      </c>
      <c r="E19" s="682" t="s">
        <v>47</v>
      </c>
      <c r="F19" s="704"/>
    </row>
    <row r="20" spans="1:6" ht="12.75">
      <c r="A20" s="683">
        <v>96728</v>
      </c>
      <c r="B20" s="682" t="s">
        <v>544</v>
      </c>
      <c r="C20" s="684">
        <v>610</v>
      </c>
      <c r="D20" s="683">
        <v>96763</v>
      </c>
      <c r="E20" s="682" t="s">
        <v>497</v>
      </c>
      <c r="F20" s="704">
        <v>3135</v>
      </c>
    </row>
    <row r="21" spans="1:6" ht="12.75">
      <c r="A21" s="683">
        <v>96737</v>
      </c>
      <c r="B21" s="682" t="s">
        <v>1420</v>
      </c>
      <c r="C21" s="684">
        <v>4552</v>
      </c>
      <c r="D21" s="683"/>
      <c r="E21" s="682"/>
      <c r="F21" s="704"/>
    </row>
    <row r="22" spans="1:6" ht="12.75">
      <c r="A22" s="683">
        <v>96738</v>
      </c>
      <c r="B22" s="682" t="s">
        <v>1419</v>
      </c>
      <c r="C22" s="684">
        <v>6609</v>
      </c>
      <c r="D22" s="689" t="s">
        <v>226</v>
      </c>
      <c r="E22" s="706"/>
      <c r="F22" s="704"/>
    </row>
    <row r="23" spans="1:6" ht="12.75">
      <c r="A23" s="683">
        <v>96740</v>
      </c>
      <c r="B23" s="682" t="s">
        <v>1418</v>
      </c>
      <c r="C23" s="684">
        <v>33321</v>
      </c>
      <c r="D23" s="683">
        <v>96729</v>
      </c>
      <c r="E23" s="682" t="s">
        <v>1417</v>
      </c>
      <c r="F23" s="704">
        <v>1303</v>
      </c>
    </row>
    <row r="24" spans="1:6" ht="12.75">
      <c r="A24" s="683">
        <v>96743</v>
      </c>
      <c r="B24" s="682" t="s">
        <v>1416</v>
      </c>
      <c r="C24" s="684">
        <v>12160</v>
      </c>
      <c r="D24" s="683">
        <v>96742</v>
      </c>
      <c r="E24" s="682" t="s">
        <v>1367</v>
      </c>
      <c r="F24" s="704">
        <v>90</v>
      </c>
    </row>
    <row r="25" spans="1:6" ht="12.75">
      <c r="A25" s="683">
        <v>96749</v>
      </c>
      <c r="B25" s="682" t="s">
        <v>540</v>
      </c>
      <c r="C25" s="684">
        <v>17047</v>
      </c>
      <c r="D25" s="683">
        <v>96748</v>
      </c>
      <c r="E25" s="682" t="s">
        <v>495</v>
      </c>
      <c r="F25" s="704">
        <v>4503</v>
      </c>
    </row>
    <row r="26" spans="1:6" ht="12.75">
      <c r="A26" s="683">
        <v>96750</v>
      </c>
      <c r="B26" s="682" t="s">
        <v>539</v>
      </c>
      <c r="C26" s="684">
        <v>3793</v>
      </c>
      <c r="D26" s="683">
        <v>96757</v>
      </c>
      <c r="E26" s="682" t="s">
        <v>494</v>
      </c>
      <c r="F26" s="704">
        <v>758</v>
      </c>
    </row>
    <row r="27" spans="1:6" ht="12.75">
      <c r="A27" s="683">
        <v>96755</v>
      </c>
      <c r="B27" s="682" t="s">
        <v>541</v>
      </c>
      <c r="C27" s="684">
        <v>3575</v>
      </c>
      <c r="D27" s="683">
        <v>96770</v>
      </c>
      <c r="E27" s="682" t="s">
        <v>493</v>
      </c>
      <c r="F27" s="704">
        <v>691</v>
      </c>
    </row>
    <row r="28" spans="1:6" ht="12.75">
      <c r="A28" s="683">
        <v>96760</v>
      </c>
      <c r="B28" s="682" t="s">
        <v>537</v>
      </c>
      <c r="C28" s="684">
        <v>3001</v>
      </c>
      <c r="D28" s="6"/>
      <c r="E28" s="63"/>
      <c r="F28" s="704"/>
    </row>
    <row r="29" spans="1:6" ht="12.75">
      <c r="A29" s="683">
        <v>96764</v>
      </c>
      <c r="B29" s="682" t="s">
        <v>536</v>
      </c>
      <c r="C29" s="684">
        <v>799</v>
      </c>
      <c r="D29" s="689" t="s">
        <v>358</v>
      </c>
      <c r="E29" s="706"/>
      <c r="F29" s="704"/>
    </row>
    <row r="30" spans="1:6" ht="12.75">
      <c r="A30" s="683">
        <v>96771</v>
      </c>
      <c r="B30" s="682" t="s">
        <v>534</v>
      </c>
      <c r="C30" s="684">
        <v>8339</v>
      </c>
      <c r="D30" s="683">
        <v>96701</v>
      </c>
      <c r="E30" s="682" t="s">
        <v>490</v>
      </c>
      <c r="F30" s="704">
        <v>40281</v>
      </c>
    </row>
    <row r="31" spans="1:6" ht="12.75">
      <c r="A31" s="683">
        <v>96772</v>
      </c>
      <c r="B31" s="682" t="s">
        <v>533</v>
      </c>
      <c r="C31" s="684">
        <v>2304</v>
      </c>
      <c r="D31" s="683">
        <v>96706</v>
      </c>
      <c r="E31" s="682" t="s">
        <v>488</v>
      </c>
      <c r="F31" s="704">
        <v>62730</v>
      </c>
    </row>
    <row r="32" spans="1:6" ht="12.75">
      <c r="A32" s="683">
        <v>96773</v>
      </c>
      <c r="B32" s="682" t="s">
        <v>1415</v>
      </c>
      <c r="C32" s="684">
        <v>210</v>
      </c>
      <c r="D32" s="683">
        <v>96707</v>
      </c>
      <c r="E32" s="682" t="s">
        <v>472</v>
      </c>
      <c r="F32" s="704">
        <v>38817</v>
      </c>
    </row>
    <row r="33" spans="1:6" ht="12.75">
      <c r="A33" s="683">
        <v>96774</v>
      </c>
      <c r="B33" s="682" t="s">
        <v>1414</v>
      </c>
      <c r="C33" s="684">
        <v>342</v>
      </c>
      <c r="D33" s="683">
        <v>96712</v>
      </c>
      <c r="E33" s="682" t="s">
        <v>484</v>
      </c>
      <c r="F33" s="704">
        <v>7352</v>
      </c>
    </row>
    <row r="34" spans="1:6" ht="12.75" customHeight="1">
      <c r="A34" s="683">
        <v>96776</v>
      </c>
      <c r="B34" s="682" t="s">
        <v>529</v>
      </c>
      <c r="C34" s="684">
        <v>1490</v>
      </c>
      <c r="D34" s="683">
        <v>96717</v>
      </c>
      <c r="E34" s="682" t="s">
        <v>483</v>
      </c>
      <c r="F34" s="704">
        <v>5555</v>
      </c>
    </row>
    <row r="35" spans="1:6" ht="12.75">
      <c r="A35" s="683">
        <v>96777</v>
      </c>
      <c r="B35" s="682" t="s">
        <v>528</v>
      </c>
      <c r="C35" s="684">
        <v>1479</v>
      </c>
      <c r="D35" s="683">
        <v>96730</v>
      </c>
      <c r="E35" s="682" t="s">
        <v>1413</v>
      </c>
      <c r="F35" s="704">
        <v>1541</v>
      </c>
    </row>
    <row r="36" spans="1:6" ht="12.75">
      <c r="A36" s="683">
        <v>96778</v>
      </c>
      <c r="B36" s="682" t="s">
        <v>527</v>
      </c>
      <c r="C36" s="684">
        <v>14409</v>
      </c>
      <c r="D36" s="683">
        <v>96731</v>
      </c>
      <c r="E36" s="682" t="s">
        <v>477</v>
      </c>
      <c r="F36" s="704">
        <v>3292</v>
      </c>
    </row>
    <row r="37" spans="1:6" ht="12.75">
      <c r="A37" s="683">
        <v>96780</v>
      </c>
      <c r="B37" s="682" t="s">
        <v>1412</v>
      </c>
      <c r="C37" s="684">
        <v>557</v>
      </c>
      <c r="D37" s="683">
        <v>96734</v>
      </c>
      <c r="E37" s="682" t="s">
        <v>476</v>
      </c>
      <c r="F37" s="704">
        <v>50746</v>
      </c>
    </row>
    <row r="38" spans="1:6" ht="12.75">
      <c r="A38" s="683">
        <v>96781</v>
      </c>
      <c r="B38" s="682" t="s">
        <v>526</v>
      </c>
      <c r="C38" s="684">
        <v>1670</v>
      </c>
      <c r="D38" s="683">
        <v>96744</v>
      </c>
      <c r="E38" s="682" t="s">
        <v>474</v>
      </c>
      <c r="F38" s="704">
        <v>54247</v>
      </c>
    </row>
    <row r="39" spans="1:6" ht="12.75">
      <c r="A39" s="683">
        <v>96783</v>
      </c>
      <c r="B39" s="682" t="s">
        <v>524</v>
      </c>
      <c r="C39" s="684">
        <v>2060</v>
      </c>
      <c r="D39" s="683">
        <v>96759</v>
      </c>
      <c r="E39" s="682" t="s">
        <v>1411</v>
      </c>
      <c r="F39" s="704">
        <v>457</v>
      </c>
    </row>
    <row r="40" spans="1:6" ht="12.75">
      <c r="A40" s="683">
        <v>96785</v>
      </c>
      <c r="B40" s="682" t="s">
        <v>522</v>
      </c>
      <c r="C40" s="684">
        <v>2646</v>
      </c>
      <c r="D40" s="683">
        <v>96762</v>
      </c>
      <c r="E40" s="682" t="s">
        <v>469</v>
      </c>
      <c r="F40" s="704">
        <v>6419</v>
      </c>
    </row>
    <row r="41" spans="1:6" ht="12.75">
      <c r="A41" s="705"/>
      <c r="B41" s="682"/>
      <c r="C41" s="684"/>
      <c r="D41" s="683">
        <v>96782</v>
      </c>
      <c r="E41" s="682" t="s">
        <v>457</v>
      </c>
      <c r="F41" s="704">
        <v>40496</v>
      </c>
    </row>
    <row r="42" spans="1:6" ht="12.75">
      <c r="A42" s="689" t="s">
        <v>336</v>
      </c>
      <c r="B42" s="682" t="s">
        <v>47</v>
      </c>
      <c r="C42" s="684"/>
      <c r="D42" s="683">
        <v>96786</v>
      </c>
      <c r="E42" s="682" t="s">
        <v>380</v>
      </c>
      <c r="F42" s="704">
        <v>40859</v>
      </c>
    </row>
    <row r="43" spans="1:6" ht="12.75">
      <c r="A43" s="683">
        <v>96708</v>
      </c>
      <c r="B43" s="682" t="s">
        <v>928</v>
      </c>
      <c r="C43" s="684">
        <v>10220</v>
      </c>
      <c r="D43" s="683">
        <v>96789</v>
      </c>
      <c r="E43" s="682" t="s">
        <v>1410</v>
      </c>
      <c r="F43" s="704">
        <v>54129</v>
      </c>
    </row>
    <row r="44" spans="1:6" ht="12.75">
      <c r="A44" s="683">
        <v>96713</v>
      </c>
      <c r="B44" s="682" t="s">
        <v>389</v>
      </c>
      <c r="C44" s="684">
        <v>1990</v>
      </c>
      <c r="D44" s="683">
        <v>96791</v>
      </c>
      <c r="E44" s="682" t="s">
        <v>381</v>
      </c>
      <c r="F44" s="704">
        <v>8014</v>
      </c>
    </row>
    <row r="45" spans="1:6" ht="12.75">
      <c r="A45" s="683">
        <v>96732</v>
      </c>
      <c r="B45" s="682" t="s">
        <v>515</v>
      </c>
      <c r="C45" s="684">
        <v>24816</v>
      </c>
      <c r="D45" s="683">
        <v>96792</v>
      </c>
      <c r="E45" s="682" t="s">
        <v>379</v>
      </c>
      <c r="F45" s="704">
        <v>48519</v>
      </c>
    </row>
    <row r="46" spans="1:6" ht="12.75">
      <c r="A46" s="65"/>
      <c r="B46" s="642"/>
      <c r="C46" s="680"/>
      <c r="D46" s="703"/>
      <c r="E46" s="702"/>
      <c r="F46" s="701"/>
    </row>
    <row r="47" ht="12.75">
      <c r="F47" s="63"/>
    </row>
    <row r="48" spans="1:6" ht="12.75">
      <c r="A48" s="20" t="s">
        <v>429</v>
      </c>
      <c r="F48" s="63"/>
    </row>
    <row r="49" spans="1:6" ht="12.75">
      <c r="A49" s="20"/>
      <c r="F49" s="63"/>
    </row>
    <row r="50" spans="1:6" s="325" customFormat="1" ht="15.75">
      <c r="A50" s="386" t="s">
        <v>1409</v>
      </c>
      <c r="B50" s="385"/>
      <c r="C50" s="385"/>
      <c r="D50" s="385"/>
      <c r="E50" s="385"/>
      <c r="F50" s="700"/>
    </row>
    <row r="51" spans="1:6" s="325" customFormat="1" ht="15.75">
      <c r="A51" s="386" t="s">
        <v>1408</v>
      </c>
      <c r="B51" s="385"/>
      <c r="C51" s="385"/>
      <c r="D51" s="385"/>
      <c r="E51" s="385"/>
      <c r="F51" s="700"/>
    </row>
    <row r="52" spans="1:6" ht="12.75" customHeight="1" thickBot="1">
      <c r="A52" s="699"/>
      <c r="B52" s="699"/>
      <c r="C52" s="699"/>
      <c r="F52" s="63"/>
    </row>
    <row r="53" spans="1:6" s="693" customFormat="1" ht="45" customHeight="1" thickTop="1">
      <c r="A53" s="375" t="s">
        <v>1407</v>
      </c>
      <c r="B53" s="698" t="s">
        <v>1406</v>
      </c>
      <c r="C53" s="697" t="s">
        <v>1405</v>
      </c>
      <c r="D53" s="696" t="s">
        <v>1407</v>
      </c>
      <c r="E53" s="695" t="s">
        <v>1406</v>
      </c>
      <c r="F53" s="694" t="s">
        <v>1405</v>
      </c>
    </row>
    <row r="54" spans="1:6" ht="12.75">
      <c r="A54" s="6"/>
      <c r="B54" s="652"/>
      <c r="C54" s="674"/>
      <c r="D54" s="6"/>
      <c r="E54" s="652"/>
      <c r="F54" s="651"/>
    </row>
    <row r="55" spans="1:6" ht="12.75">
      <c r="A55" s="691" t="s">
        <v>462</v>
      </c>
      <c r="B55" s="692" t="s">
        <v>47</v>
      </c>
      <c r="C55" s="684"/>
      <c r="D55" s="691" t="s">
        <v>462</v>
      </c>
      <c r="E55" s="690" t="s">
        <v>47</v>
      </c>
      <c r="F55" s="681"/>
    </row>
    <row r="56" spans="1:6" ht="12.75">
      <c r="A56" s="683">
        <v>96795</v>
      </c>
      <c r="B56" s="682" t="s">
        <v>448</v>
      </c>
      <c r="C56" s="684">
        <v>10034</v>
      </c>
      <c r="D56" s="683">
        <v>96863</v>
      </c>
      <c r="E56" s="682" t="s">
        <v>1404</v>
      </c>
      <c r="F56" s="681">
        <v>52</v>
      </c>
    </row>
    <row r="57" spans="1:6" ht="12.75">
      <c r="A57" s="683">
        <v>96797</v>
      </c>
      <c r="B57" s="682" t="s">
        <v>446</v>
      </c>
      <c r="C57" s="684">
        <v>72289</v>
      </c>
      <c r="D57" s="683"/>
      <c r="E57" s="682"/>
      <c r="F57" s="681"/>
    </row>
    <row r="58" spans="1:6" ht="12.75">
      <c r="A58" s="683">
        <v>96813</v>
      </c>
      <c r="B58" s="682" t="s">
        <v>1403</v>
      </c>
      <c r="C58" s="684">
        <v>22881</v>
      </c>
      <c r="D58" s="689" t="s">
        <v>224</v>
      </c>
      <c r="E58" s="688"/>
      <c r="F58" s="681"/>
    </row>
    <row r="59" spans="1:6" ht="12.75">
      <c r="A59" s="683">
        <v>96814</v>
      </c>
      <c r="B59" s="682" t="s">
        <v>1403</v>
      </c>
      <c r="C59" s="684">
        <v>18721</v>
      </c>
      <c r="D59" s="683">
        <v>96703</v>
      </c>
      <c r="E59" s="682" t="s">
        <v>440</v>
      </c>
      <c r="F59" s="681">
        <v>2368</v>
      </c>
    </row>
    <row r="60" spans="1:6" ht="12.75">
      <c r="A60" s="683">
        <v>96815</v>
      </c>
      <c r="B60" s="682" t="s">
        <v>1402</v>
      </c>
      <c r="C60" s="684">
        <v>31470</v>
      </c>
      <c r="D60" s="683">
        <v>96705</v>
      </c>
      <c r="E60" s="682" t="s">
        <v>439</v>
      </c>
      <c r="F60" s="681">
        <v>2319</v>
      </c>
    </row>
    <row r="61" spans="1:6" ht="12.75">
      <c r="A61" s="683">
        <v>96816</v>
      </c>
      <c r="B61" s="682" t="s">
        <v>1401</v>
      </c>
      <c r="C61" s="684">
        <v>49368</v>
      </c>
      <c r="D61" s="683">
        <v>96714</v>
      </c>
      <c r="E61" s="682" t="s">
        <v>377</v>
      </c>
      <c r="F61" s="681">
        <v>1390</v>
      </c>
    </row>
    <row r="62" spans="1:6" ht="12.75">
      <c r="A62" s="683">
        <v>96817</v>
      </c>
      <c r="B62" s="682" t="s">
        <v>1149</v>
      </c>
      <c r="C62" s="684">
        <v>54628</v>
      </c>
      <c r="D62" s="683">
        <v>96716</v>
      </c>
      <c r="E62" s="682" t="s">
        <v>436</v>
      </c>
      <c r="F62" s="681">
        <v>2823</v>
      </c>
    </row>
    <row r="63" spans="1:6" ht="12.75">
      <c r="A63" s="683">
        <v>96818</v>
      </c>
      <c r="B63" s="682" t="s">
        <v>1400</v>
      </c>
      <c r="C63" s="684">
        <v>50586</v>
      </c>
      <c r="D63" s="683">
        <v>96722</v>
      </c>
      <c r="E63" s="682" t="s">
        <v>415</v>
      </c>
      <c r="F63" s="681">
        <v>2484</v>
      </c>
    </row>
    <row r="64" spans="1:6" ht="12.75">
      <c r="A64" s="683">
        <v>96819</v>
      </c>
      <c r="B64" s="682" t="s">
        <v>1399</v>
      </c>
      <c r="C64" s="684">
        <v>49492</v>
      </c>
      <c r="D64" s="683">
        <v>96741</v>
      </c>
      <c r="E64" s="682" t="s">
        <v>435</v>
      </c>
      <c r="F64" s="681">
        <v>5929</v>
      </c>
    </row>
    <row r="65" spans="1:6" ht="12.75">
      <c r="A65" s="683">
        <v>96821</v>
      </c>
      <c r="B65" s="682" t="s">
        <v>1398</v>
      </c>
      <c r="C65" s="684">
        <v>19856</v>
      </c>
      <c r="D65" s="683">
        <v>96746</v>
      </c>
      <c r="E65" s="682" t="s">
        <v>433</v>
      </c>
      <c r="F65" s="681">
        <v>18319</v>
      </c>
    </row>
    <row r="66" spans="1:6" ht="12.75">
      <c r="A66" s="683">
        <v>96822</v>
      </c>
      <c r="B66" s="682" t="s">
        <v>1397</v>
      </c>
      <c r="C66" s="684">
        <v>45007</v>
      </c>
      <c r="D66" s="683">
        <v>96747</v>
      </c>
      <c r="E66" s="682" t="s">
        <v>432</v>
      </c>
      <c r="F66" s="681">
        <v>749</v>
      </c>
    </row>
    <row r="67" spans="1:6" ht="12.75">
      <c r="A67" s="683">
        <v>96825</v>
      </c>
      <c r="B67" s="682" t="s">
        <v>1398</v>
      </c>
      <c r="C67" s="684">
        <v>30263</v>
      </c>
      <c r="D67" s="683">
        <v>96751</v>
      </c>
      <c r="E67" s="682" t="s">
        <v>778</v>
      </c>
      <c r="F67" s="681">
        <v>175</v>
      </c>
    </row>
    <row r="68" spans="1:6" ht="12.75">
      <c r="A68" s="683">
        <v>96826</v>
      </c>
      <c r="B68" s="682" t="s">
        <v>1397</v>
      </c>
      <c r="C68" s="684">
        <v>30842</v>
      </c>
      <c r="D68" s="683">
        <v>96752</v>
      </c>
      <c r="E68" s="682" t="s">
        <v>431</v>
      </c>
      <c r="F68" s="681">
        <v>3680</v>
      </c>
    </row>
    <row r="69" spans="1:6" ht="12.75">
      <c r="A69" s="683">
        <v>96850</v>
      </c>
      <c r="B69" s="682" t="s">
        <v>337</v>
      </c>
      <c r="C69" s="687" t="s">
        <v>206</v>
      </c>
      <c r="D69" s="683">
        <v>96754</v>
      </c>
      <c r="E69" s="682" t="s">
        <v>430</v>
      </c>
      <c r="F69" s="681">
        <v>4084</v>
      </c>
    </row>
    <row r="70" spans="1:6" ht="12.75">
      <c r="A70" s="683">
        <v>96853</v>
      </c>
      <c r="B70" s="682" t="s">
        <v>1396</v>
      </c>
      <c r="C70" s="687"/>
      <c r="D70" s="683">
        <v>96756</v>
      </c>
      <c r="E70" s="682" t="s">
        <v>374</v>
      </c>
      <c r="F70" s="681">
        <v>5190</v>
      </c>
    </row>
    <row r="71" spans="1:6" ht="12.75">
      <c r="A71" s="686" t="s">
        <v>47</v>
      </c>
      <c r="B71" s="685" t="s">
        <v>1395</v>
      </c>
      <c r="C71" s="684">
        <v>462</v>
      </c>
      <c r="D71" s="683">
        <v>96765</v>
      </c>
      <c r="E71" s="682" t="s">
        <v>419</v>
      </c>
      <c r="F71" s="681">
        <v>553</v>
      </c>
    </row>
    <row r="72" spans="1:6" ht="12.75">
      <c r="A72" s="683">
        <v>96857</v>
      </c>
      <c r="B72" s="682" t="s">
        <v>453</v>
      </c>
      <c r="C72" s="684">
        <v>2522</v>
      </c>
      <c r="D72" s="683">
        <v>96766</v>
      </c>
      <c r="E72" s="682" t="s">
        <v>375</v>
      </c>
      <c r="F72" s="681">
        <v>14683</v>
      </c>
    </row>
    <row r="73" spans="1:6" ht="12.75">
      <c r="A73" s="683">
        <v>96859</v>
      </c>
      <c r="B73" s="682" t="s">
        <v>1394</v>
      </c>
      <c r="C73" s="684"/>
      <c r="D73" s="683">
        <v>96769</v>
      </c>
      <c r="E73" s="682" t="s">
        <v>1393</v>
      </c>
      <c r="F73" s="681">
        <v>464</v>
      </c>
    </row>
    <row r="74" spans="1:6" ht="12.75">
      <c r="A74" s="683" t="s">
        <v>47</v>
      </c>
      <c r="B74" s="685" t="s">
        <v>1392</v>
      </c>
      <c r="C74" s="684">
        <v>156</v>
      </c>
      <c r="D74" s="683">
        <v>96796</v>
      </c>
      <c r="E74" s="682" t="s">
        <v>373</v>
      </c>
      <c r="F74" s="681">
        <v>1881</v>
      </c>
    </row>
    <row r="75" spans="1:6" ht="12.75">
      <c r="A75" s="683">
        <v>96860</v>
      </c>
      <c r="B75" s="682" t="s">
        <v>1391</v>
      </c>
      <c r="C75" s="684">
        <v>1124</v>
      </c>
      <c r="D75" s="683"/>
      <c r="E75" s="682"/>
      <c r="F75" s="681"/>
    </row>
    <row r="76" spans="1:6" ht="12.75">
      <c r="A76" s="65"/>
      <c r="B76" s="642"/>
      <c r="C76" s="680"/>
      <c r="D76" s="679"/>
      <c r="E76" s="65"/>
      <c r="F76" s="64"/>
    </row>
    <row r="77" ht="12.75">
      <c r="F77" s="63"/>
    </row>
    <row r="78" spans="1:6" ht="12.75">
      <c r="A78" s="678" t="s">
        <v>1390</v>
      </c>
      <c r="B78" s="20"/>
      <c r="C78" s="20"/>
      <c r="F78" s="63"/>
    </row>
    <row r="79" spans="1:6" ht="12.75">
      <c r="A79" s="678" t="s">
        <v>1389</v>
      </c>
      <c r="B79" s="20"/>
      <c r="C79" s="20"/>
      <c r="F79" s="63"/>
    </row>
    <row r="80" spans="1:6" ht="12.75">
      <c r="A80" s="678" t="s">
        <v>1388</v>
      </c>
      <c r="B80" s="20"/>
      <c r="C80" s="20"/>
      <c r="F80" s="63"/>
    </row>
    <row r="81" spans="1:6" ht="12.75">
      <c r="A81" s="677" t="s">
        <v>1387</v>
      </c>
      <c r="F81" s="63"/>
    </row>
    <row r="82" spans="1:6" ht="12.75">
      <c r="A82" s="677" t="s">
        <v>1386</v>
      </c>
      <c r="F82" s="63"/>
    </row>
    <row r="83" spans="1:6" ht="12.75">
      <c r="A83" s="677" t="s">
        <v>1385</v>
      </c>
      <c r="F83" s="63"/>
    </row>
    <row r="84" spans="1:6" ht="12.75">
      <c r="A84" s="57" t="s">
        <v>1384</v>
      </c>
      <c r="F84" s="63"/>
    </row>
    <row r="85" spans="1:6" ht="12.75">
      <c r="A85" s="57" t="s">
        <v>1383</v>
      </c>
      <c r="F85" s="63"/>
    </row>
    <row r="86" ht="12.75">
      <c r="F86" s="63"/>
    </row>
    <row r="87" ht="12.75">
      <c r="F87" s="63"/>
    </row>
    <row r="88" ht="12.75">
      <c r="F88" s="63"/>
    </row>
    <row r="89" ht="12.75">
      <c r="F89" s="63"/>
    </row>
    <row r="90" ht="12.75">
      <c r="F90" s="63"/>
    </row>
    <row r="91" ht="12.75">
      <c r="F91" s="6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8515625" style="676" customWidth="1"/>
    <col min="2" max="7" width="10.28125" style="146" customWidth="1"/>
  </cols>
  <sheetData>
    <row r="1" spans="1:7" s="81" customFormat="1" ht="15.75">
      <c r="A1" s="85" t="s">
        <v>1451</v>
      </c>
      <c r="B1" s="733"/>
      <c r="C1" s="733"/>
      <c r="D1" s="733"/>
      <c r="E1" s="733"/>
      <c r="F1" s="733"/>
      <c r="G1" s="733"/>
    </row>
    <row r="2" spans="1:7" s="81" customFormat="1" ht="15.75">
      <c r="A2" s="85" t="s">
        <v>1450</v>
      </c>
      <c r="B2" s="733"/>
      <c r="C2" s="733"/>
      <c r="D2" s="733"/>
      <c r="E2" s="733"/>
      <c r="F2" s="733"/>
      <c r="G2" s="733"/>
    </row>
    <row r="3" spans="1:7" ht="12.75">
      <c r="A3" s="47" t="s">
        <v>47</v>
      </c>
      <c r="B3" s="47"/>
      <c r="C3" s="47"/>
      <c r="D3" s="47"/>
      <c r="E3" s="47"/>
      <c r="F3" s="47"/>
      <c r="G3" s="47"/>
    </row>
    <row r="4" spans="1:7" ht="12.75">
      <c r="A4" s="46" t="s">
        <v>1449</v>
      </c>
      <c r="B4" s="47"/>
      <c r="C4" s="47"/>
      <c r="D4" s="47"/>
      <c r="E4" s="47"/>
      <c r="F4" s="47"/>
      <c r="G4" s="47"/>
    </row>
    <row r="5" ht="12.75">
      <c r="A5" s="732" t="s">
        <v>1448</v>
      </c>
    </row>
    <row r="6" ht="13.5" thickBot="1">
      <c r="A6" s="731"/>
    </row>
    <row r="7" spans="1:7" s="104" customFormat="1" ht="24" customHeight="1" thickTop="1">
      <c r="A7" s="730"/>
      <c r="B7" s="729"/>
      <c r="C7" s="729"/>
      <c r="D7" s="729"/>
      <c r="E7" s="729"/>
      <c r="F7" s="24" t="s">
        <v>1447</v>
      </c>
      <c r="G7" s="24"/>
    </row>
    <row r="8" spans="1:7" s="403" customFormat="1" ht="24" customHeight="1">
      <c r="A8" s="728" t="s">
        <v>1446</v>
      </c>
      <c r="B8" s="728">
        <v>1970</v>
      </c>
      <c r="C8" s="728">
        <v>1980</v>
      </c>
      <c r="D8" s="728">
        <v>1990</v>
      </c>
      <c r="E8" s="728">
        <v>2000</v>
      </c>
      <c r="F8" s="727">
        <v>1990</v>
      </c>
      <c r="G8" s="726">
        <v>2000</v>
      </c>
    </row>
    <row r="9" spans="1:6" ht="12.75" customHeight="1">
      <c r="A9" s="725"/>
      <c r="B9" s="178"/>
      <c r="C9" s="178"/>
      <c r="D9" s="178"/>
      <c r="E9" s="178"/>
      <c r="F9" s="177"/>
    </row>
    <row r="10" spans="1:7" ht="12.75">
      <c r="A10" s="725" t="s">
        <v>1445</v>
      </c>
      <c r="B10" s="125">
        <v>13124</v>
      </c>
      <c r="C10" s="125">
        <v>17384</v>
      </c>
      <c r="D10" s="125">
        <v>19768</v>
      </c>
      <c r="E10" s="722">
        <v>19720</v>
      </c>
      <c r="F10" s="721">
        <v>25254.938772208305</v>
      </c>
      <c r="G10" s="720">
        <v>25193.6</v>
      </c>
    </row>
    <row r="11" spans="1:7" ht="12.75">
      <c r="A11" s="168" t="s">
        <v>1444</v>
      </c>
      <c r="B11" s="125">
        <v>176</v>
      </c>
      <c r="C11" s="125">
        <v>174</v>
      </c>
      <c r="D11" s="125">
        <v>327</v>
      </c>
      <c r="E11" s="722">
        <v>763</v>
      </c>
      <c r="F11" s="721">
        <v>417.7643149793665</v>
      </c>
      <c r="G11" s="720">
        <v>974.8</v>
      </c>
    </row>
    <row r="12" spans="1:7" ht="12.75">
      <c r="A12" s="725" t="s">
        <v>1443</v>
      </c>
      <c r="B12" s="125">
        <v>34874</v>
      </c>
      <c r="C12" s="125">
        <v>63710</v>
      </c>
      <c r="D12" s="125">
        <v>95979</v>
      </c>
      <c r="E12" s="156" t="s">
        <v>69</v>
      </c>
      <c r="F12" s="721">
        <v>122619.5754966502</v>
      </c>
      <c r="G12" s="87" t="s">
        <v>69</v>
      </c>
    </row>
    <row r="13" spans="1:7" ht="12.75">
      <c r="A13" s="168" t="s">
        <v>1442</v>
      </c>
      <c r="B13" s="125">
        <v>21926</v>
      </c>
      <c r="C13" s="125">
        <v>46500</v>
      </c>
      <c r="D13" s="125">
        <v>76538</v>
      </c>
      <c r="E13" s="722">
        <v>73751</v>
      </c>
      <c r="F13" s="721">
        <v>97782.40103942125</v>
      </c>
      <c r="G13" s="720">
        <v>94221.8</v>
      </c>
    </row>
    <row r="14" spans="1:7" ht="10.5" customHeight="1">
      <c r="A14" s="725"/>
      <c r="B14" s="125"/>
      <c r="C14" s="125"/>
      <c r="D14" s="125"/>
      <c r="E14" s="125"/>
      <c r="F14" s="721"/>
      <c r="G14" s="723"/>
    </row>
    <row r="15" spans="1:7" ht="12.75">
      <c r="A15" s="724" t="s">
        <v>1441</v>
      </c>
      <c r="B15" s="125"/>
      <c r="C15" s="125"/>
      <c r="D15" s="125"/>
      <c r="E15" s="125"/>
      <c r="F15" s="721"/>
      <c r="G15" s="723"/>
    </row>
    <row r="16" spans="1:7" ht="12.75">
      <c r="A16" s="169" t="s">
        <v>1440</v>
      </c>
      <c r="B16" s="125">
        <v>7866</v>
      </c>
      <c r="C16" s="125">
        <v>9593</v>
      </c>
      <c r="D16" s="125">
        <v>11065</v>
      </c>
      <c r="E16" s="722">
        <v>9898</v>
      </c>
      <c r="F16" s="721">
        <v>14136.275673537279</v>
      </c>
      <c r="G16" s="720">
        <v>12645.355320078805</v>
      </c>
    </row>
    <row r="17" spans="1:7" ht="12.75" customHeight="1">
      <c r="A17" s="169" t="s">
        <v>1439</v>
      </c>
      <c r="B17" s="133" t="s">
        <v>69</v>
      </c>
      <c r="C17" s="125">
        <v>30011</v>
      </c>
      <c r="D17" s="133" t="s">
        <v>69</v>
      </c>
      <c r="E17" s="156" t="s">
        <v>69</v>
      </c>
      <c r="F17" s="167" t="s">
        <v>69</v>
      </c>
      <c r="G17" s="87" t="s">
        <v>69</v>
      </c>
    </row>
    <row r="18" spans="1:7" ht="12.75" customHeight="1">
      <c r="A18" s="719"/>
      <c r="B18" s="153"/>
      <c r="C18" s="153"/>
      <c r="D18" s="153"/>
      <c r="E18" s="153"/>
      <c r="F18" s="153"/>
      <c r="G18" s="718"/>
    </row>
    <row r="19" spans="1:7" ht="12.75" customHeight="1">
      <c r="A19" s="717"/>
      <c r="B19" s="150"/>
      <c r="C19" s="150"/>
      <c r="D19" s="150"/>
      <c r="E19" s="150"/>
      <c r="F19" s="150"/>
      <c r="G19" s="150"/>
    </row>
    <row r="20" ht="12.75" customHeight="1">
      <c r="A20" s="327" t="s">
        <v>68</v>
      </c>
    </row>
    <row r="21" ht="12.75" customHeight="1">
      <c r="A21" s="327" t="s">
        <v>1438</v>
      </c>
    </row>
    <row r="22" ht="12.75">
      <c r="A22" s="327" t="s">
        <v>1437</v>
      </c>
    </row>
    <row r="23" ht="12.75">
      <c r="A23" s="389" t="s">
        <v>116</v>
      </c>
    </row>
    <row r="24" ht="12.75">
      <c r="A24" s="389" t="s">
        <v>333</v>
      </c>
    </row>
    <row r="25" ht="12.75">
      <c r="A25" s="389" t="s">
        <v>1436</v>
      </c>
    </row>
    <row r="26" ht="12.75">
      <c r="A26" s="389" t="s">
        <v>1435</v>
      </c>
    </row>
    <row r="27" ht="12.75">
      <c r="A27" s="389" t="s">
        <v>161</v>
      </c>
    </row>
    <row r="28" ht="12.75">
      <c r="A28" s="389" t="s">
        <v>331</v>
      </c>
    </row>
    <row r="29" ht="12.75">
      <c r="A29" s="327" t="s">
        <v>1434</v>
      </c>
    </row>
    <row r="30" ht="12.75">
      <c r="A30" s="327" t="s">
        <v>1433</v>
      </c>
    </row>
    <row r="31" ht="12.75">
      <c r="A31" s="456" t="s">
        <v>1432</v>
      </c>
    </row>
    <row r="32" ht="12.75">
      <c r="A32" s="456" t="s">
        <v>1431</v>
      </c>
    </row>
    <row r="33" ht="12.75">
      <c r="A33" s="456" t="s">
        <v>1430</v>
      </c>
    </row>
    <row r="34" ht="12.75">
      <c r="A34" s="716" t="s">
        <v>1429</v>
      </c>
    </row>
    <row r="35" ht="12.75">
      <c r="A35" s="71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676" customWidth="1"/>
    <col min="2" max="6" width="12.140625" style="146" customWidth="1"/>
    <col min="7" max="7" width="9.140625" style="146" customWidth="1"/>
  </cols>
  <sheetData>
    <row r="1" spans="1:7" s="326" customFormat="1" ht="15.75">
      <c r="A1" s="85" t="s">
        <v>1462</v>
      </c>
      <c r="B1" s="13"/>
      <c r="C1" s="13"/>
      <c r="D1" s="13"/>
      <c r="E1" s="13"/>
      <c r="F1" s="13"/>
      <c r="G1" s="496"/>
    </row>
    <row r="2" spans="1:7" s="326" customFormat="1" ht="15.75">
      <c r="A2" s="85" t="s">
        <v>1461</v>
      </c>
      <c r="B2" s="13"/>
      <c r="C2" s="13"/>
      <c r="D2" s="13"/>
      <c r="E2" s="13"/>
      <c r="F2" s="13"/>
      <c r="G2" s="496"/>
    </row>
    <row r="3" spans="1:7" s="326" customFormat="1" ht="12.75" customHeight="1">
      <c r="A3" s="750" t="s">
        <v>47</v>
      </c>
      <c r="B3" s="496"/>
      <c r="C3" s="496"/>
      <c r="D3" s="496"/>
      <c r="E3" s="496"/>
      <c r="F3" s="496"/>
      <c r="G3" s="496"/>
    </row>
    <row r="4" spans="1:7" s="326" customFormat="1" ht="13.5" customHeight="1">
      <c r="A4" s="751" t="s">
        <v>1460</v>
      </c>
      <c r="B4" s="13"/>
      <c r="C4" s="13"/>
      <c r="D4" s="13"/>
      <c r="E4" s="13"/>
      <c r="F4" s="13"/>
      <c r="G4" s="496"/>
    </row>
    <row r="5" spans="1:7" s="326" customFormat="1" ht="12.75" customHeight="1" thickBot="1">
      <c r="A5" s="750"/>
      <c r="B5" s="496"/>
      <c r="C5" s="496"/>
      <c r="D5" s="496"/>
      <c r="E5" s="496"/>
      <c r="F5" s="496"/>
      <c r="G5" s="496"/>
    </row>
    <row r="6" spans="1:6" s="403" customFormat="1" ht="24" customHeight="1" thickTop="1">
      <c r="A6" s="181" t="s">
        <v>1446</v>
      </c>
      <c r="B6" s="749" t="s">
        <v>290</v>
      </c>
      <c r="C6" s="748" t="s">
        <v>337</v>
      </c>
      <c r="D6" s="748" t="s">
        <v>230</v>
      </c>
      <c r="E6" s="748" t="s">
        <v>224</v>
      </c>
      <c r="F6" s="747" t="s">
        <v>228</v>
      </c>
    </row>
    <row r="7" spans="1:5" ht="12.75" customHeight="1">
      <c r="A7" s="725"/>
      <c r="B7" s="742"/>
      <c r="C7" s="178"/>
      <c r="D7" s="178"/>
      <c r="E7" s="178"/>
    </row>
    <row r="8" spans="1:6" ht="12.75" customHeight="1">
      <c r="A8" s="725" t="s">
        <v>1459</v>
      </c>
      <c r="B8" s="746">
        <v>6422.62</v>
      </c>
      <c r="C8" s="737">
        <v>599.77</v>
      </c>
      <c r="D8" s="745">
        <v>4028.02</v>
      </c>
      <c r="E8" s="744">
        <v>622.4</v>
      </c>
      <c r="F8" s="743">
        <v>1172.4</v>
      </c>
    </row>
    <row r="9" spans="1:6" ht="12.75" customHeight="1">
      <c r="A9" s="168" t="s">
        <v>1457</v>
      </c>
      <c r="B9" s="746">
        <v>355.4</v>
      </c>
      <c r="C9" s="737">
        <v>200.5</v>
      </c>
      <c r="D9" s="745">
        <v>68.1</v>
      </c>
      <c r="E9" s="744">
        <v>31.8</v>
      </c>
      <c r="F9" s="743">
        <v>55</v>
      </c>
    </row>
    <row r="10" spans="1:6" ht="12.75" customHeight="1">
      <c r="A10" s="168" t="s">
        <v>1456</v>
      </c>
      <c r="B10" s="746">
        <v>6067.2</v>
      </c>
      <c r="C10" s="737">
        <v>399.2</v>
      </c>
      <c r="D10" s="745">
        <v>3959.9</v>
      </c>
      <c r="E10" s="744">
        <v>590.6</v>
      </c>
      <c r="F10" s="743">
        <v>1117.4</v>
      </c>
    </row>
    <row r="11" spans="1:5" ht="12.75" customHeight="1" hidden="1">
      <c r="A11" s="725"/>
      <c r="B11" s="742"/>
      <c r="C11" s="178"/>
      <c r="D11" s="178"/>
      <c r="E11" s="178"/>
    </row>
    <row r="12" spans="1:6" ht="12.75" customHeight="1">
      <c r="A12" s="725" t="s">
        <v>1458</v>
      </c>
      <c r="B12" s="741">
        <v>1211537</v>
      </c>
      <c r="C12" s="125">
        <v>876156</v>
      </c>
      <c r="D12" s="125">
        <v>148677</v>
      </c>
      <c r="E12" s="469">
        <v>58463</v>
      </c>
      <c r="F12" s="740">
        <v>128241</v>
      </c>
    </row>
    <row r="13" spans="1:6" ht="12.75" customHeight="1">
      <c r="A13" s="168" t="s">
        <v>1457</v>
      </c>
      <c r="B13" s="741">
        <v>1109179</v>
      </c>
      <c r="C13" s="125">
        <v>862498</v>
      </c>
      <c r="D13" s="125">
        <v>86965</v>
      </c>
      <c r="E13" s="469">
        <v>47512</v>
      </c>
      <c r="F13" s="740">
        <v>112204</v>
      </c>
    </row>
    <row r="14" spans="1:6" ht="12.75" customHeight="1">
      <c r="A14" s="739" t="s">
        <v>1455</v>
      </c>
      <c r="B14" s="738">
        <v>91.5513929826328</v>
      </c>
      <c r="C14" s="737">
        <v>98.44114518419094</v>
      </c>
      <c r="D14" s="737">
        <v>58.49257114415815</v>
      </c>
      <c r="E14" s="736">
        <v>81.26849460342439</v>
      </c>
      <c r="F14" s="735">
        <v>87.4946390000078</v>
      </c>
    </row>
    <row r="15" spans="1:6" ht="12.75" customHeight="1">
      <c r="A15" s="168" t="s">
        <v>1456</v>
      </c>
      <c r="B15" s="741">
        <v>102358</v>
      </c>
      <c r="C15" s="125">
        <v>13658</v>
      </c>
      <c r="D15" s="125">
        <v>61712</v>
      </c>
      <c r="E15" s="469">
        <v>10951</v>
      </c>
      <c r="F15" s="740">
        <v>16037</v>
      </c>
    </row>
    <row r="16" spans="1:6" ht="12.75" customHeight="1">
      <c r="A16" s="739" t="s">
        <v>1455</v>
      </c>
      <c r="B16" s="738">
        <v>8.448607017367197</v>
      </c>
      <c r="C16" s="737">
        <v>1.558854815809057</v>
      </c>
      <c r="D16" s="737">
        <v>41.50742885584186</v>
      </c>
      <c r="E16" s="736">
        <v>18.731505396575614</v>
      </c>
      <c r="F16" s="735">
        <v>12.505360999992202</v>
      </c>
    </row>
    <row r="17" spans="1:6" ht="12.75" customHeight="1">
      <c r="A17" s="719"/>
      <c r="B17" s="734"/>
      <c r="C17" s="153"/>
      <c r="D17" s="153"/>
      <c r="E17" s="153"/>
      <c r="F17" s="718"/>
    </row>
    <row r="18" ht="12.75" customHeight="1"/>
    <row r="19" ht="12.75" customHeight="1">
      <c r="A19" s="90" t="s">
        <v>298</v>
      </c>
    </row>
    <row r="20" ht="12.75" customHeight="1">
      <c r="A20" s="90" t="s">
        <v>1454</v>
      </c>
    </row>
    <row r="21" ht="12.75" customHeight="1">
      <c r="A21" s="57" t="s">
        <v>1453</v>
      </c>
    </row>
    <row r="22" ht="12.75" customHeight="1">
      <c r="A22" s="57" t="s">
        <v>1452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3" width="13.421875" style="0" customWidth="1"/>
    <col min="4" max="4" width="37.7109375" style="0" customWidth="1"/>
  </cols>
  <sheetData>
    <row r="1" spans="1:4" ht="15.75">
      <c r="A1" s="13" t="s">
        <v>1494</v>
      </c>
      <c r="B1" s="47"/>
      <c r="C1" s="47"/>
      <c r="D1" s="47"/>
    </row>
    <row r="2" ht="12.75" customHeight="1">
      <c r="A2" s="326" t="s">
        <v>47</v>
      </c>
    </row>
    <row r="3" ht="12.75" customHeight="1">
      <c r="A3" s="516" t="s">
        <v>1493</v>
      </c>
    </row>
    <row r="4" ht="12.75" customHeight="1">
      <c r="A4" s="760" t="s">
        <v>1492</v>
      </c>
    </row>
    <row r="5" ht="12.75" customHeight="1">
      <c r="A5" s="760" t="s">
        <v>1491</v>
      </c>
    </row>
    <row r="6" ht="12.75" customHeight="1" thickBot="1">
      <c r="A6" s="326"/>
    </row>
    <row r="7" spans="1:4" s="318" customFormat="1" ht="45" customHeight="1" thickTop="1">
      <c r="A7" s="79" t="s">
        <v>339</v>
      </c>
      <c r="B7" s="79" t="s">
        <v>1490</v>
      </c>
      <c r="C7" s="79" t="s">
        <v>1489</v>
      </c>
      <c r="D7" s="78" t="s">
        <v>1488</v>
      </c>
    </row>
    <row r="8" spans="1:3" ht="12.75">
      <c r="A8" s="6"/>
      <c r="B8" s="6"/>
      <c r="C8" s="6"/>
    </row>
    <row r="9" spans="1:3" ht="12.75">
      <c r="A9" s="400">
        <v>1990</v>
      </c>
      <c r="B9" s="6"/>
      <c r="C9" s="6"/>
    </row>
    <row r="10" spans="1:3" ht="12.75">
      <c r="A10" s="6"/>
      <c r="B10" s="6"/>
      <c r="C10" s="6"/>
    </row>
    <row r="11" spans="1:4" ht="12.75">
      <c r="A11" s="516" t="s">
        <v>231</v>
      </c>
      <c r="B11" s="759">
        <v>21.1756</v>
      </c>
      <c r="C11" s="758">
        <v>157.5708</v>
      </c>
      <c r="D11" s="753" t="s">
        <v>1479</v>
      </c>
    </row>
    <row r="12" spans="1:4" ht="12.75">
      <c r="A12" s="6" t="s">
        <v>6</v>
      </c>
      <c r="B12" s="759">
        <v>19.6898</v>
      </c>
      <c r="C12" s="758">
        <v>155.406</v>
      </c>
      <c r="D12" s="753" t="s">
        <v>1487</v>
      </c>
    </row>
    <row r="13" spans="1:4" ht="12.75">
      <c r="A13" s="6" t="s">
        <v>390</v>
      </c>
      <c r="B13" s="759">
        <v>20.8722</v>
      </c>
      <c r="C13" s="758">
        <v>156.4547</v>
      </c>
      <c r="D13" s="753" t="s">
        <v>1486</v>
      </c>
    </row>
    <row r="14" spans="1:4" ht="12.75">
      <c r="A14" s="6" t="s">
        <v>1474</v>
      </c>
      <c r="B14" s="759">
        <v>21.3748</v>
      </c>
      <c r="C14" s="758">
        <v>157.8993</v>
      </c>
      <c r="D14" s="753" t="s">
        <v>1485</v>
      </c>
    </row>
    <row r="15" spans="1:4" ht="12.75">
      <c r="A15" s="6" t="s">
        <v>7</v>
      </c>
      <c r="B15" s="759">
        <v>22.0144</v>
      </c>
      <c r="C15" s="758">
        <v>159.4509</v>
      </c>
      <c r="D15" s="753" t="s">
        <v>1484</v>
      </c>
    </row>
    <row r="16" spans="1:4" ht="12.75">
      <c r="A16" s="6"/>
      <c r="B16" s="756"/>
      <c r="C16" s="756"/>
      <c r="D16" s="753"/>
    </row>
    <row r="17" spans="1:4" ht="12.75">
      <c r="A17" s="400">
        <v>2000</v>
      </c>
      <c r="B17" s="756"/>
      <c r="C17" s="756"/>
      <c r="D17" s="753"/>
    </row>
    <row r="18" spans="1:4" ht="12.75">
      <c r="A18" s="6"/>
      <c r="B18" s="756"/>
      <c r="C18" s="756"/>
      <c r="D18" s="753"/>
    </row>
    <row r="19" spans="1:4" ht="12.75">
      <c r="A19" s="516" t="s">
        <v>231</v>
      </c>
      <c r="B19" s="755">
        <v>21.146768</v>
      </c>
      <c r="C19" s="757">
        <v>157.52445</v>
      </c>
      <c r="D19" s="753" t="s">
        <v>1479</v>
      </c>
    </row>
    <row r="20" spans="1:4" ht="12.75">
      <c r="A20" s="6" t="s">
        <v>6</v>
      </c>
      <c r="B20" s="755">
        <v>19.690126</v>
      </c>
      <c r="C20" s="757">
        <v>155.41573</v>
      </c>
      <c r="D20" s="753" t="s">
        <v>1483</v>
      </c>
    </row>
    <row r="21" spans="1:4" ht="12.75">
      <c r="A21" s="6" t="s">
        <v>1477</v>
      </c>
      <c r="B21" s="755">
        <v>20.868419</v>
      </c>
      <c r="C21" s="757">
        <v>156.50023</v>
      </c>
      <c r="D21" s="753" t="s">
        <v>1482</v>
      </c>
    </row>
    <row r="22" spans="1:4" ht="12.75">
      <c r="A22" s="6" t="s">
        <v>1475</v>
      </c>
      <c r="B22" s="755">
        <v>21.192297</v>
      </c>
      <c r="C22" s="757">
        <v>156.98023</v>
      </c>
      <c r="D22" s="753" t="s">
        <v>1367</v>
      </c>
    </row>
    <row r="23" spans="1:4" ht="12.75">
      <c r="A23" s="6" t="s">
        <v>1474</v>
      </c>
      <c r="B23" s="755">
        <v>21.376294</v>
      </c>
      <c r="C23" s="757">
        <v>157.90885</v>
      </c>
      <c r="D23" s="753" t="s">
        <v>1481</v>
      </c>
    </row>
    <row r="24" spans="1:4" ht="12.75">
      <c r="A24" s="6" t="s">
        <v>7</v>
      </c>
      <c r="B24" s="755">
        <v>22.021112</v>
      </c>
      <c r="C24" s="757">
        <v>159.44751</v>
      </c>
      <c r="D24" s="753" t="s">
        <v>1480</v>
      </c>
    </row>
    <row r="25" spans="1:4" ht="12.75">
      <c r="A25" s="6"/>
      <c r="B25" s="755"/>
      <c r="C25" s="754"/>
      <c r="D25" s="753"/>
    </row>
    <row r="26" spans="1:4" ht="12.75">
      <c r="A26" s="400">
        <v>2010</v>
      </c>
      <c r="B26" s="756"/>
      <c r="C26" s="756"/>
      <c r="D26" s="753"/>
    </row>
    <row r="27" spans="1:4" ht="12.75">
      <c r="A27" s="6"/>
      <c r="B27" s="756"/>
      <c r="C27" s="756"/>
      <c r="D27" s="753"/>
    </row>
    <row r="28" spans="1:4" ht="12.75">
      <c r="A28" s="516" t="s">
        <v>231</v>
      </c>
      <c r="B28" s="755">
        <v>21.115289</v>
      </c>
      <c r="C28" s="754">
        <v>157.484404</v>
      </c>
      <c r="D28" s="753" t="s">
        <v>1479</v>
      </c>
    </row>
    <row r="29" spans="1:4" ht="12.75">
      <c r="A29" s="6" t="s">
        <v>6</v>
      </c>
      <c r="B29" s="755">
        <v>19.672837</v>
      </c>
      <c r="C29" s="754">
        <v>155.421895</v>
      </c>
      <c r="D29" s="753" t="s">
        <v>1478</v>
      </c>
    </row>
    <row r="30" spans="1:4" ht="12.75">
      <c r="A30" s="6" t="s">
        <v>1477</v>
      </c>
      <c r="B30" s="755">
        <v>20.863747</v>
      </c>
      <c r="C30" s="754">
        <v>156.493816</v>
      </c>
      <c r="D30" s="753" t="s">
        <v>1476</v>
      </c>
    </row>
    <row r="31" spans="1:4" ht="12.75">
      <c r="A31" s="6" t="s">
        <v>1475</v>
      </c>
      <c r="B31" s="755">
        <v>21.188495</v>
      </c>
      <c r="C31" s="754">
        <v>156.979972</v>
      </c>
      <c r="D31" s="753" t="s">
        <v>1367</v>
      </c>
    </row>
    <row r="32" spans="1:4" ht="12.75">
      <c r="A32" s="6" t="s">
        <v>1474</v>
      </c>
      <c r="B32" s="755">
        <v>21.372464</v>
      </c>
      <c r="C32" s="754">
        <v>157.913673</v>
      </c>
      <c r="D32" s="753" t="s">
        <v>1473</v>
      </c>
    </row>
    <row r="33" spans="1:4" ht="12.75">
      <c r="A33" s="6" t="s">
        <v>7</v>
      </c>
      <c r="B33" s="755">
        <v>22.021022</v>
      </c>
      <c r="C33" s="754">
        <v>159.442112</v>
      </c>
      <c r="D33" s="753" t="s">
        <v>1472</v>
      </c>
    </row>
    <row r="34" spans="1:4" ht="12.75">
      <c r="A34" s="65"/>
      <c r="B34" s="65"/>
      <c r="C34" s="65"/>
      <c r="D34" s="64"/>
    </row>
    <row r="36" ht="12.75">
      <c r="A36" s="752" t="s">
        <v>1471</v>
      </c>
    </row>
    <row r="37" ht="12.75">
      <c r="A37" s="20" t="s">
        <v>1470</v>
      </c>
    </row>
    <row r="38" ht="12.75">
      <c r="A38" s="17" t="s">
        <v>1469</v>
      </c>
    </row>
    <row r="39" ht="12.75">
      <c r="A39" s="17" t="s">
        <v>1468</v>
      </c>
    </row>
    <row r="40" ht="12.75">
      <c r="A40" s="17" t="s">
        <v>1467</v>
      </c>
    </row>
    <row r="41" ht="12.75">
      <c r="A41" s="17" t="s">
        <v>1466</v>
      </c>
    </row>
    <row r="42" ht="12.75">
      <c r="A42" s="17" t="s">
        <v>1465</v>
      </c>
    </row>
    <row r="43" ht="12.75">
      <c r="A43" s="17" t="s">
        <v>1464</v>
      </c>
    </row>
    <row r="44" ht="12.75">
      <c r="A44" s="17" t="s">
        <v>1463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7" width="12.28125" style="0" customWidth="1"/>
  </cols>
  <sheetData>
    <row r="1" spans="1:7" ht="15.75">
      <c r="A1" s="13" t="s">
        <v>1512</v>
      </c>
      <c r="B1" s="47"/>
      <c r="C1" s="47"/>
      <c r="D1" s="47"/>
      <c r="E1" s="47"/>
      <c r="F1" s="47"/>
      <c r="G1" s="47"/>
    </row>
    <row r="2" spans="1:5" ht="12.75" customHeight="1" thickBot="1">
      <c r="A2" s="13" t="s">
        <v>47</v>
      </c>
      <c r="B2" s="47"/>
      <c r="C2" s="47"/>
      <c r="D2" s="47"/>
      <c r="E2" s="47"/>
    </row>
    <row r="3" spans="1:7" s="28" customFormat="1" ht="24" customHeight="1" thickTop="1">
      <c r="A3" s="145"/>
      <c r="B3" s="765"/>
      <c r="C3" s="145"/>
      <c r="D3" s="143" t="s">
        <v>1511</v>
      </c>
      <c r="E3" s="24"/>
      <c r="F3" s="143"/>
      <c r="G3" s="27"/>
    </row>
    <row r="4" spans="1:7" s="318" customFormat="1" ht="45" customHeight="1">
      <c r="A4" s="105" t="s">
        <v>82</v>
      </c>
      <c r="B4" s="39" t="s">
        <v>1510</v>
      </c>
      <c r="C4" s="105" t="s">
        <v>1509</v>
      </c>
      <c r="D4" s="764" t="s">
        <v>1508</v>
      </c>
      <c r="E4" s="105" t="s">
        <v>1507</v>
      </c>
      <c r="F4" s="105" t="s">
        <v>1506</v>
      </c>
      <c r="G4" s="42" t="s">
        <v>1505</v>
      </c>
    </row>
    <row r="5" spans="1:6" ht="12.75">
      <c r="A5" s="6"/>
      <c r="B5" s="34"/>
      <c r="C5" s="6"/>
      <c r="D5" s="34"/>
      <c r="E5" s="6"/>
      <c r="F5" s="6"/>
    </row>
    <row r="6" spans="1:7" ht="12.75">
      <c r="A6" s="688">
        <v>1950</v>
      </c>
      <c r="B6" s="762">
        <v>499794</v>
      </c>
      <c r="C6" s="96">
        <v>22856</v>
      </c>
      <c r="D6" s="762">
        <v>476938</v>
      </c>
      <c r="E6" s="705" t="s">
        <v>69</v>
      </c>
      <c r="F6" s="133" t="s">
        <v>69</v>
      </c>
      <c r="G6" s="763" t="s">
        <v>69</v>
      </c>
    </row>
    <row r="7" spans="1:7" ht="12.75">
      <c r="A7" s="688">
        <v>1960</v>
      </c>
      <c r="B7" s="762">
        <v>632772</v>
      </c>
      <c r="C7" s="96">
        <v>47267</v>
      </c>
      <c r="D7" s="762">
        <v>585505</v>
      </c>
      <c r="E7" s="761">
        <v>56576</v>
      </c>
      <c r="F7" s="21">
        <v>528929</v>
      </c>
      <c r="G7" s="95">
        <v>103843</v>
      </c>
    </row>
    <row r="8" spans="1:7" ht="12.75">
      <c r="A8" s="688">
        <v>1970</v>
      </c>
      <c r="B8" s="762">
        <v>768559</v>
      </c>
      <c r="C8" s="96">
        <v>49953</v>
      </c>
      <c r="D8" s="762">
        <v>718606</v>
      </c>
      <c r="E8" s="761">
        <v>61261</v>
      </c>
      <c r="F8" s="21">
        <v>657345</v>
      </c>
      <c r="G8" s="95">
        <v>111214</v>
      </c>
    </row>
    <row r="9" spans="1:7" ht="12.75">
      <c r="A9" s="688">
        <v>1980</v>
      </c>
      <c r="B9" s="762">
        <v>964691</v>
      </c>
      <c r="C9" s="96">
        <v>58443</v>
      </c>
      <c r="D9" s="762">
        <v>906248</v>
      </c>
      <c r="E9" s="761">
        <v>61974</v>
      </c>
      <c r="F9" s="21">
        <v>844274</v>
      </c>
      <c r="G9" s="95">
        <v>120417</v>
      </c>
    </row>
    <row r="10" spans="1:7" ht="12.75">
      <c r="A10" s="688">
        <v>1990</v>
      </c>
      <c r="B10" s="762">
        <v>1108229</v>
      </c>
      <c r="C10" s="96">
        <v>54001</v>
      </c>
      <c r="D10" s="762">
        <v>1054228</v>
      </c>
      <c r="E10" s="761">
        <v>63215</v>
      </c>
      <c r="F10" s="21">
        <v>991013</v>
      </c>
      <c r="G10" s="95">
        <v>117216</v>
      </c>
    </row>
    <row r="11" spans="1:7" ht="12.75">
      <c r="A11" s="72" t="s">
        <v>1504</v>
      </c>
      <c r="B11" s="762">
        <v>1211535</v>
      </c>
      <c r="C11" s="96">
        <v>39035</v>
      </c>
      <c r="D11" s="762">
        <v>1172500</v>
      </c>
      <c r="E11" s="761">
        <v>43090</v>
      </c>
      <c r="F11" s="21">
        <v>1129410</v>
      </c>
      <c r="G11" s="95">
        <v>82125</v>
      </c>
    </row>
    <row r="12" spans="1:7" ht="12.75">
      <c r="A12" s="65"/>
      <c r="B12" s="665"/>
      <c r="C12" s="65"/>
      <c r="D12" s="665"/>
      <c r="E12" s="65"/>
      <c r="F12" s="65"/>
      <c r="G12" s="64"/>
    </row>
    <row r="13" spans="1:5" ht="12.75">
      <c r="A13" s="63"/>
      <c r="B13" s="63"/>
      <c r="C13" s="63"/>
      <c r="D13" s="63"/>
      <c r="E13" s="63"/>
    </row>
    <row r="14" ht="12.75">
      <c r="A14" s="20" t="s">
        <v>68</v>
      </c>
    </row>
    <row r="15" ht="12.75">
      <c r="A15" s="20" t="s">
        <v>1503</v>
      </c>
    </row>
    <row r="16" ht="12.75">
      <c r="A16" s="16" t="s">
        <v>1502</v>
      </c>
    </row>
    <row r="17" ht="12.75">
      <c r="A17" s="16" t="s">
        <v>1501</v>
      </c>
    </row>
    <row r="18" ht="12.75">
      <c r="A18" s="16" t="s">
        <v>1500</v>
      </c>
    </row>
    <row r="19" ht="12.75">
      <c r="A19" s="16" t="s">
        <v>1499</v>
      </c>
    </row>
    <row r="20" ht="12.75">
      <c r="A20" s="16" t="s">
        <v>1498</v>
      </c>
    </row>
    <row r="21" ht="12.75">
      <c r="A21" s="16" t="s">
        <v>1497</v>
      </c>
    </row>
    <row r="22" ht="12.75">
      <c r="A22" s="16" t="s">
        <v>1496</v>
      </c>
    </row>
    <row r="23" ht="12.75">
      <c r="A23" s="16" t="s">
        <v>1495</v>
      </c>
    </row>
    <row r="24" ht="12.75">
      <c r="A24" s="62" t="s">
        <v>47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3" width="12.140625" style="146" customWidth="1"/>
    <col min="4" max="4" width="12.421875" style="146" customWidth="1"/>
    <col min="5" max="5" width="12.140625" style="146" customWidth="1"/>
  </cols>
  <sheetData>
    <row r="1" spans="1:5" s="325" customFormat="1" ht="15.75">
      <c r="A1" s="386" t="s">
        <v>1538</v>
      </c>
      <c r="B1" s="385"/>
      <c r="C1" s="385"/>
      <c r="D1" s="385"/>
      <c r="E1" s="385"/>
    </row>
    <row r="2" spans="1:5" s="325" customFormat="1" ht="15.75">
      <c r="A2" s="386" t="s">
        <v>1568</v>
      </c>
      <c r="B2" s="385"/>
      <c r="C2" s="385"/>
      <c r="D2" s="385"/>
      <c r="E2" s="385"/>
    </row>
    <row r="3" spans="1:5" ht="12.75" customHeight="1" thickBot="1">
      <c r="A3" s="13" t="s">
        <v>47</v>
      </c>
      <c r="B3" s="13"/>
      <c r="C3" s="13"/>
      <c r="D3" s="13"/>
      <c r="E3" s="13"/>
    </row>
    <row r="4" spans="1:5" s="104" customFormat="1" ht="34.5" customHeight="1" thickTop="1">
      <c r="A4" s="80" t="s">
        <v>1446</v>
      </c>
      <c r="B4" s="319" t="s">
        <v>1536</v>
      </c>
      <c r="C4" s="79" t="s">
        <v>1509</v>
      </c>
      <c r="D4" s="79" t="s">
        <v>1507</v>
      </c>
      <c r="E4" s="78" t="s">
        <v>1506</v>
      </c>
    </row>
    <row r="5" spans="1:4" ht="12.75">
      <c r="A5" s="6"/>
      <c r="B5" s="742"/>
      <c r="C5" s="178"/>
      <c r="D5" s="178"/>
    </row>
    <row r="6" spans="1:5" ht="12.75">
      <c r="A6" s="6" t="s">
        <v>425</v>
      </c>
      <c r="B6" s="741">
        <v>1108229</v>
      </c>
      <c r="C6" s="125">
        <v>54001</v>
      </c>
      <c r="D6" s="125">
        <v>63215</v>
      </c>
      <c r="E6" s="740">
        <v>991013</v>
      </c>
    </row>
    <row r="7" spans="1:5" ht="12.75">
      <c r="A7" s="168" t="s">
        <v>358</v>
      </c>
      <c r="B7" s="741">
        <v>836231</v>
      </c>
      <c r="C7" s="125">
        <v>53549</v>
      </c>
      <c r="D7" s="125">
        <v>62621</v>
      </c>
      <c r="E7" s="740">
        <v>720061</v>
      </c>
    </row>
    <row r="8" spans="1:5" ht="12.75">
      <c r="A8" s="168" t="s">
        <v>1567</v>
      </c>
      <c r="B8" s="741">
        <v>271998</v>
      </c>
      <c r="C8" s="125">
        <v>452</v>
      </c>
      <c r="D8" s="125">
        <v>594</v>
      </c>
      <c r="E8" s="740">
        <v>270952</v>
      </c>
    </row>
    <row r="9" spans="1:5" ht="12.75">
      <c r="A9" s="6" t="s">
        <v>725</v>
      </c>
      <c r="B9" s="741">
        <v>356748</v>
      </c>
      <c r="C9" s="125">
        <v>28548</v>
      </c>
      <c r="D9" s="125">
        <v>1794</v>
      </c>
      <c r="E9" s="740">
        <v>326406</v>
      </c>
    </row>
    <row r="10" spans="1:5" ht="12.75">
      <c r="A10" s="6" t="s">
        <v>422</v>
      </c>
      <c r="B10" s="741">
        <v>266439</v>
      </c>
      <c r="C10" s="125">
        <v>25338</v>
      </c>
      <c r="D10" s="125">
        <v>1794</v>
      </c>
      <c r="E10" s="740">
        <v>239307</v>
      </c>
    </row>
    <row r="11" spans="1:5" ht="12.75">
      <c r="A11" s="6" t="s">
        <v>1566</v>
      </c>
      <c r="B11" s="768">
        <v>100</v>
      </c>
      <c r="C11" s="737">
        <v>100</v>
      </c>
      <c r="D11" s="737">
        <v>100</v>
      </c>
      <c r="E11" s="767">
        <v>100</v>
      </c>
    </row>
    <row r="12" spans="1:5" ht="12.75">
      <c r="A12" s="168" t="s">
        <v>1565</v>
      </c>
      <c r="B12" s="768">
        <v>25.3</v>
      </c>
      <c r="C12" s="133" t="s">
        <v>1562</v>
      </c>
      <c r="D12" s="737">
        <v>54.9</v>
      </c>
      <c r="E12" s="767">
        <v>24.8</v>
      </c>
    </row>
    <row r="13" spans="1:5" ht="12.75">
      <c r="A13" s="168" t="s">
        <v>1564</v>
      </c>
      <c r="B13" s="768">
        <v>63.5</v>
      </c>
      <c r="C13" s="737">
        <v>100</v>
      </c>
      <c r="D13" s="737">
        <v>44.3</v>
      </c>
      <c r="E13" s="767">
        <v>62.7</v>
      </c>
    </row>
    <row r="14" spans="1:5" ht="12.75">
      <c r="A14" s="168" t="s">
        <v>1563</v>
      </c>
      <c r="B14" s="768">
        <v>11.3</v>
      </c>
      <c r="C14" s="133" t="s">
        <v>1562</v>
      </c>
      <c r="D14" s="737">
        <v>0.7</v>
      </c>
      <c r="E14" s="767">
        <v>12.5</v>
      </c>
    </row>
    <row r="15" spans="1:5" ht="12.75">
      <c r="A15" s="6" t="s">
        <v>1561</v>
      </c>
      <c r="B15" s="778">
        <v>33</v>
      </c>
      <c r="C15" s="777">
        <v>27</v>
      </c>
      <c r="D15" s="777">
        <v>15</v>
      </c>
      <c r="E15" s="776">
        <v>35</v>
      </c>
    </row>
    <row r="16" spans="1:5" ht="12.75">
      <c r="A16" s="168" t="s">
        <v>1547</v>
      </c>
      <c r="B16" s="778">
        <v>32</v>
      </c>
      <c r="C16" s="777">
        <v>27</v>
      </c>
      <c r="D16" s="777">
        <v>8</v>
      </c>
      <c r="E16" s="776">
        <v>34</v>
      </c>
    </row>
    <row r="17" spans="1:5" ht="12.75">
      <c r="A17" s="168" t="s">
        <v>1529</v>
      </c>
      <c r="B17" s="778">
        <v>34</v>
      </c>
      <c r="C17" s="777">
        <v>27</v>
      </c>
      <c r="D17" s="777">
        <v>23</v>
      </c>
      <c r="E17" s="776">
        <v>35</v>
      </c>
    </row>
    <row r="18" spans="1:5" ht="12.75">
      <c r="A18" s="6" t="s">
        <v>1560</v>
      </c>
      <c r="B18" s="768">
        <v>49.1</v>
      </c>
      <c r="C18" s="737">
        <v>12.1</v>
      </c>
      <c r="D18" s="737">
        <v>65.3</v>
      </c>
      <c r="E18" s="767">
        <v>50.1</v>
      </c>
    </row>
    <row r="19" spans="1:4" ht="12.75">
      <c r="A19" s="6"/>
      <c r="B19" s="742"/>
      <c r="C19" s="178"/>
      <c r="D19" s="178"/>
    </row>
    <row r="20" spans="1:5" ht="12.75">
      <c r="A20" s="6" t="s">
        <v>1559</v>
      </c>
      <c r="B20" s="768">
        <v>100</v>
      </c>
      <c r="C20" s="737">
        <v>100</v>
      </c>
      <c r="D20" s="737">
        <v>100</v>
      </c>
      <c r="E20" s="767">
        <v>100</v>
      </c>
    </row>
    <row r="21" spans="1:5" ht="12.75">
      <c r="A21" s="168" t="s">
        <v>1558</v>
      </c>
      <c r="B21" s="768">
        <v>33.4</v>
      </c>
      <c r="C21" s="737">
        <v>70.6</v>
      </c>
      <c r="D21" s="737">
        <v>61.9</v>
      </c>
      <c r="E21" s="767">
        <v>29.6</v>
      </c>
    </row>
    <row r="22" spans="1:5" ht="12.75">
      <c r="A22" s="168" t="s">
        <v>1557</v>
      </c>
      <c r="B22" s="768">
        <v>2.4</v>
      </c>
      <c r="C22" s="737">
        <v>16.5</v>
      </c>
      <c r="D22" s="737">
        <v>13.3</v>
      </c>
      <c r="E22" s="767">
        <v>0.9</v>
      </c>
    </row>
    <row r="23" spans="1:5" ht="12.75">
      <c r="A23" s="168" t="s">
        <v>1556</v>
      </c>
      <c r="B23" s="768">
        <v>0.5</v>
      </c>
      <c r="C23" s="737">
        <v>1</v>
      </c>
      <c r="D23" s="737">
        <v>0.8</v>
      </c>
      <c r="E23" s="767">
        <v>0.5</v>
      </c>
    </row>
    <row r="24" spans="1:5" ht="12.75">
      <c r="A24" s="168" t="s">
        <v>1555</v>
      </c>
      <c r="B24" s="768">
        <v>61.9</v>
      </c>
      <c r="C24" s="737">
        <v>7.7</v>
      </c>
      <c r="D24" s="737">
        <v>20.2</v>
      </c>
      <c r="E24" s="767">
        <v>67.5</v>
      </c>
    </row>
    <row r="25" spans="1:5" ht="12.75">
      <c r="A25" s="168" t="s">
        <v>1554</v>
      </c>
      <c r="B25" s="768">
        <v>1.7</v>
      </c>
      <c r="C25" s="737">
        <v>4.2</v>
      </c>
      <c r="D25" s="737">
        <v>3.8</v>
      </c>
      <c r="E25" s="767">
        <v>1.5</v>
      </c>
    </row>
    <row r="26" spans="1:5" ht="12.75">
      <c r="A26" s="6" t="s">
        <v>1553</v>
      </c>
      <c r="B26" s="768">
        <v>7.1</v>
      </c>
      <c r="C26" s="737">
        <v>7.7</v>
      </c>
      <c r="D26" s="737">
        <v>8.9</v>
      </c>
      <c r="E26" s="767">
        <v>7</v>
      </c>
    </row>
    <row r="27" spans="1:5" ht="12.75">
      <c r="A27" s="6" t="s">
        <v>1552</v>
      </c>
      <c r="B27" s="768">
        <v>14.7</v>
      </c>
      <c r="C27" s="737">
        <v>5.6</v>
      </c>
      <c r="D27" s="737">
        <v>9.8</v>
      </c>
      <c r="E27" s="767">
        <v>15.5</v>
      </c>
    </row>
    <row r="28" spans="1:5" ht="12.75">
      <c r="A28" s="6" t="s">
        <v>1551</v>
      </c>
      <c r="B28" s="775">
        <v>3</v>
      </c>
      <c r="C28" s="774">
        <v>1.21</v>
      </c>
      <c r="D28" s="133" t="s">
        <v>206</v>
      </c>
      <c r="E28" s="773">
        <v>2.98</v>
      </c>
    </row>
    <row r="29" spans="1:5" ht="12.75">
      <c r="A29" s="6" t="s">
        <v>1550</v>
      </c>
      <c r="B29" s="775">
        <v>3.47</v>
      </c>
      <c r="C29" s="774">
        <v>1.16</v>
      </c>
      <c r="D29" s="133" t="s">
        <v>206</v>
      </c>
      <c r="E29" s="773">
        <v>3.48</v>
      </c>
    </row>
    <row r="30" spans="1:5" ht="12.75">
      <c r="A30" s="6" t="s">
        <v>1549</v>
      </c>
      <c r="B30" s="768">
        <v>3.3</v>
      </c>
      <c r="C30" s="737">
        <v>36.3</v>
      </c>
      <c r="D30" s="737">
        <v>0</v>
      </c>
      <c r="E30" s="767">
        <v>1.7</v>
      </c>
    </row>
    <row r="31" spans="1:4" ht="12.75">
      <c r="A31" s="6"/>
      <c r="B31" s="742"/>
      <c r="C31" s="178"/>
      <c r="D31" s="178"/>
    </row>
    <row r="32" spans="1:4" ht="12.75">
      <c r="A32" s="6" t="s">
        <v>1548</v>
      </c>
      <c r="B32" s="742"/>
      <c r="C32" s="178"/>
      <c r="D32" s="178"/>
    </row>
    <row r="33" spans="1:5" ht="12.75">
      <c r="A33" s="168" t="s">
        <v>1524</v>
      </c>
      <c r="B33" s="768">
        <v>29.2</v>
      </c>
      <c r="C33" s="737">
        <v>35.4</v>
      </c>
      <c r="D33" s="737">
        <v>16.5</v>
      </c>
      <c r="E33" s="767">
        <v>29.2</v>
      </c>
    </row>
    <row r="34" spans="1:5" ht="12.75">
      <c r="A34" s="168" t="s">
        <v>1547</v>
      </c>
      <c r="B34" s="768">
        <v>33.8</v>
      </c>
      <c r="C34" s="737">
        <v>35</v>
      </c>
      <c r="D34" s="737">
        <v>51.2</v>
      </c>
      <c r="E34" s="767">
        <v>33.4</v>
      </c>
    </row>
    <row r="35" spans="1:5" ht="12.75">
      <c r="A35" s="168" t="s">
        <v>1529</v>
      </c>
      <c r="B35" s="768">
        <v>24.4</v>
      </c>
      <c r="C35" s="737">
        <v>38.7</v>
      </c>
      <c r="D35" s="737">
        <v>9.7</v>
      </c>
      <c r="E35" s="767">
        <v>25.1</v>
      </c>
    </row>
    <row r="36" spans="1:4" ht="12.75">
      <c r="A36" s="334" t="s">
        <v>1546</v>
      </c>
      <c r="B36" s="742"/>
      <c r="C36" s="178"/>
      <c r="D36" s="178"/>
    </row>
    <row r="37" spans="1:5" ht="12.75">
      <c r="A37" s="168" t="s">
        <v>1545</v>
      </c>
      <c r="B37" s="769">
        <v>289</v>
      </c>
      <c r="C37" s="125">
        <v>216</v>
      </c>
      <c r="D37" s="125">
        <v>591</v>
      </c>
      <c r="E37" s="740">
        <v>257</v>
      </c>
    </row>
    <row r="38" spans="1:5" ht="12.75">
      <c r="A38" s="168" t="s">
        <v>1544</v>
      </c>
      <c r="B38" s="769">
        <v>1199</v>
      </c>
      <c r="C38" s="125">
        <v>819</v>
      </c>
      <c r="D38" s="125">
        <v>1531</v>
      </c>
      <c r="E38" s="740">
        <v>1166</v>
      </c>
    </row>
    <row r="39" spans="1:5" ht="12.75">
      <c r="A39" s="168" t="s">
        <v>1543</v>
      </c>
      <c r="B39" s="769">
        <v>1812</v>
      </c>
      <c r="C39" s="125">
        <v>1189</v>
      </c>
      <c r="D39" s="125">
        <v>2096</v>
      </c>
      <c r="E39" s="740">
        <v>1800</v>
      </c>
    </row>
    <row r="40" spans="1:4" ht="12.75">
      <c r="A40" s="334" t="s">
        <v>1542</v>
      </c>
      <c r="B40" s="742"/>
      <c r="C40" s="178"/>
      <c r="D40" s="178"/>
    </row>
    <row r="41" spans="1:5" ht="12.75">
      <c r="A41" s="168" t="s">
        <v>1541</v>
      </c>
      <c r="B41" s="768">
        <v>50.9</v>
      </c>
      <c r="C41" s="737">
        <v>6.1</v>
      </c>
      <c r="D41" s="737">
        <v>10.1</v>
      </c>
      <c r="E41" s="767">
        <v>55.7</v>
      </c>
    </row>
    <row r="42" spans="1:5" ht="12.75">
      <c r="A42" s="168" t="s">
        <v>1540</v>
      </c>
      <c r="B42" s="768">
        <v>16.3</v>
      </c>
      <c r="C42" s="737">
        <v>77.6</v>
      </c>
      <c r="D42" s="737">
        <v>64.3</v>
      </c>
      <c r="E42" s="767">
        <v>10.2</v>
      </c>
    </row>
    <row r="43" spans="1:5" ht="12.75">
      <c r="A43" s="168" t="s">
        <v>1539</v>
      </c>
      <c r="B43" s="768">
        <v>4.7</v>
      </c>
      <c r="C43" s="737">
        <v>9.6</v>
      </c>
      <c r="D43" s="737">
        <v>14.5</v>
      </c>
      <c r="E43" s="767">
        <v>3.9</v>
      </c>
    </row>
    <row r="44" spans="1:5" ht="12.75">
      <c r="A44" s="65"/>
      <c r="B44" s="734"/>
      <c r="C44" s="153"/>
      <c r="D44" s="153"/>
      <c r="E44" s="718"/>
    </row>
    <row r="46" ht="12.75">
      <c r="A46" s="20" t="s">
        <v>429</v>
      </c>
    </row>
    <row r="47" spans="1:5" s="325" customFormat="1" ht="15.75">
      <c r="A47" s="386" t="s">
        <v>1538</v>
      </c>
      <c r="B47" s="385"/>
      <c r="C47" s="385"/>
      <c r="D47" s="385"/>
      <c r="E47" s="385"/>
    </row>
    <row r="48" spans="1:5" s="325" customFormat="1" ht="15.75">
      <c r="A48" s="386" t="s">
        <v>1537</v>
      </c>
      <c r="B48" s="385"/>
      <c r="C48" s="385"/>
      <c r="D48" s="385"/>
      <c r="E48" s="385"/>
    </row>
    <row r="49" s="325" customFormat="1" ht="12.75" customHeight="1" thickBot="1"/>
    <row r="50" spans="1:5" s="104" customFormat="1" ht="34.5" customHeight="1" thickTop="1">
      <c r="A50" s="80" t="s">
        <v>1446</v>
      </c>
      <c r="B50" s="319" t="s">
        <v>1536</v>
      </c>
      <c r="C50" s="79" t="s">
        <v>1509</v>
      </c>
      <c r="D50" s="79" t="s">
        <v>1507</v>
      </c>
      <c r="E50" s="78" t="s">
        <v>1506</v>
      </c>
    </row>
    <row r="51" spans="1:4" ht="12.75">
      <c r="A51" s="6"/>
      <c r="B51" s="742"/>
      <c r="C51" s="178"/>
      <c r="D51" s="178"/>
    </row>
    <row r="52" spans="1:4" ht="12.75">
      <c r="A52" s="6" t="s">
        <v>1535</v>
      </c>
      <c r="B52" s="742"/>
      <c r="C52" s="178"/>
      <c r="D52" s="178"/>
    </row>
    <row r="53" spans="1:5" ht="12.75">
      <c r="A53" s="168" t="s">
        <v>1534</v>
      </c>
      <c r="B53" s="769">
        <v>290578</v>
      </c>
      <c r="C53" s="125">
        <v>6531</v>
      </c>
      <c r="D53" s="125">
        <v>24605</v>
      </c>
      <c r="E53" s="740">
        <v>259442</v>
      </c>
    </row>
    <row r="54" spans="1:4" ht="12.75">
      <c r="A54" s="334" t="s">
        <v>1533</v>
      </c>
      <c r="B54" s="742"/>
      <c r="C54" s="178"/>
      <c r="D54" s="178"/>
    </row>
    <row r="55" spans="1:5" ht="12.75">
      <c r="A55" s="168" t="s">
        <v>1532</v>
      </c>
      <c r="B55" s="768">
        <v>80.1</v>
      </c>
      <c r="C55" s="737">
        <v>98.6</v>
      </c>
      <c r="D55" s="737">
        <v>95.2</v>
      </c>
      <c r="E55" s="767">
        <v>63.9</v>
      </c>
    </row>
    <row r="56" spans="1:5" ht="12.75">
      <c r="A56" s="168" t="s">
        <v>1531</v>
      </c>
      <c r="B56" s="768">
        <v>22.9</v>
      </c>
      <c r="C56" s="737">
        <v>24.1</v>
      </c>
      <c r="D56" s="737">
        <v>21.3</v>
      </c>
      <c r="E56" s="767">
        <v>22.9</v>
      </c>
    </row>
    <row r="57" spans="1:5" ht="12.75">
      <c r="A57" s="6" t="s">
        <v>1530</v>
      </c>
      <c r="B57" s="772"/>
      <c r="C57" s="771"/>
      <c r="D57" s="771"/>
      <c r="E57" s="770"/>
    </row>
    <row r="58" spans="1:5" ht="12.75">
      <c r="A58" s="168" t="s">
        <v>1524</v>
      </c>
      <c r="B58" s="768">
        <v>70.4</v>
      </c>
      <c r="C58" s="737">
        <v>100</v>
      </c>
      <c r="D58" s="737">
        <v>63.4</v>
      </c>
      <c r="E58" s="767">
        <v>68.6</v>
      </c>
    </row>
    <row r="59" spans="1:5" ht="12.75">
      <c r="A59" s="168" t="s">
        <v>1529</v>
      </c>
      <c r="B59" s="768">
        <v>63.3</v>
      </c>
      <c r="C59" s="737">
        <v>100</v>
      </c>
      <c r="D59" s="737">
        <v>61.7</v>
      </c>
      <c r="E59" s="767">
        <v>62.8</v>
      </c>
    </row>
    <row r="60" spans="1:5" ht="12.75">
      <c r="A60" s="6" t="s">
        <v>1528</v>
      </c>
      <c r="B60" s="768">
        <v>3.5</v>
      </c>
      <c r="C60" s="133" t="s">
        <v>41</v>
      </c>
      <c r="D60" s="737">
        <v>7.8</v>
      </c>
      <c r="E60" s="767">
        <v>3.4</v>
      </c>
    </row>
    <row r="61" spans="1:5" ht="12.75">
      <c r="A61" s="6" t="s">
        <v>1527</v>
      </c>
      <c r="B61" s="768">
        <v>25.6</v>
      </c>
      <c r="C61" s="737">
        <v>18</v>
      </c>
      <c r="D61" s="737">
        <v>22.7</v>
      </c>
      <c r="E61" s="767">
        <v>26.5</v>
      </c>
    </row>
    <row r="62" spans="1:4" ht="12.75">
      <c r="A62" s="334" t="s">
        <v>1526</v>
      </c>
      <c r="B62" s="742"/>
      <c r="C62" s="178"/>
      <c r="D62" s="178"/>
    </row>
    <row r="63" spans="1:5" ht="12.75">
      <c r="A63" s="168" t="s">
        <v>725</v>
      </c>
      <c r="B63" s="769">
        <v>38829</v>
      </c>
      <c r="C63" s="125">
        <v>29652</v>
      </c>
      <c r="D63" s="125">
        <v>33681</v>
      </c>
      <c r="E63" s="740">
        <v>40288</v>
      </c>
    </row>
    <row r="64" spans="1:5" ht="12.75">
      <c r="A64" s="168" t="s">
        <v>422</v>
      </c>
      <c r="B64" s="769">
        <v>43176</v>
      </c>
      <c r="C64" s="125">
        <v>34283</v>
      </c>
      <c r="D64" s="125">
        <v>37763</v>
      </c>
      <c r="E64" s="740">
        <v>51165</v>
      </c>
    </row>
    <row r="65" spans="1:4" ht="12.75">
      <c r="A65" s="6" t="s">
        <v>1525</v>
      </c>
      <c r="B65" s="742"/>
      <c r="C65" s="178"/>
      <c r="D65" s="178"/>
    </row>
    <row r="66" spans="1:4" ht="12.75">
      <c r="A66" s="168" t="s">
        <v>1524</v>
      </c>
      <c r="B66" s="742"/>
      <c r="C66" s="178"/>
      <c r="D66" s="178"/>
    </row>
    <row r="67" spans="1:5" ht="12.75">
      <c r="A67" s="348" t="s">
        <v>422</v>
      </c>
      <c r="B67" s="768">
        <v>6</v>
      </c>
      <c r="C67" s="737">
        <v>2.7</v>
      </c>
      <c r="D67" s="737">
        <v>0.7</v>
      </c>
      <c r="E67" s="767">
        <v>6.4</v>
      </c>
    </row>
    <row r="68" spans="1:5" ht="12.75">
      <c r="A68" s="348" t="s">
        <v>1523</v>
      </c>
      <c r="B68" s="768">
        <v>8.3</v>
      </c>
      <c r="C68" s="737">
        <v>2.4</v>
      </c>
      <c r="D68" s="737">
        <v>4.2</v>
      </c>
      <c r="E68" s="767">
        <v>8.7</v>
      </c>
    </row>
    <row r="69" spans="1:5" ht="12.75">
      <c r="A69" s="65"/>
      <c r="B69" s="734"/>
      <c r="C69" s="153"/>
      <c r="D69" s="153"/>
      <c r="E69" s="718"/>
    </row>
    <row r="71" ht="12.75">
      <c r="A71" s="148" t="s">
        <v>1522</v>
      </c>
    </row>
    <row r="72" ht="12.75">
      <c r="A72" s="90" t="s">
        <v>1521</v>
      </c>
    </row>
    <row r="73" ht="12.75">
      <c r="A73" s="90" t="s">
        <v>1520</v>
      </c>
    </row>
    <row r="74" ht="12.75">
      <c r="A74" s="90" t="s">
        <v>1519</v>
      </c>
    </row>
    <row r="75" ht="12.75">
      <c r="A75" s="90" t="s">
        <v>1518</v>
      </c>
    </row>
    <row r="76" ht="12.75">
      <c r="A76" s="149" t="s">
        <v>1517</v>
      </c>
    </row>
    <row r="77" ht="12.75">
      <c r="A77" s="90" t="s">
        <v>1516</v>
      </c>
    </row>
    <row r="78" ht="12.75">
      <c r="A78" s="149" t="s">
        <v>1515</v>
      </c>
    </row>
    <row r="79" ht="12.75">
      <c r="A79" s="57" t="s">
        <v>1514</v>
      </c>
    </row>
    <row r="80" ht="12.75">
      <c r="A80" s="766" t="s">
        <v>1513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  <rowBreaks count="1" manualBreakCount="1">
    <brk id="46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CA5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8515625" style="0" customWidth="1"/>
    <col min="3" max="3" width="9.421875" style="0" customWidth="1"/>
    <col min="4" max="4" width="11.57421875" style="0" customWidth="1"/>
    <col min="6" max="6" width="8.28125" style="0" customWidth="1"/>
    <col min="7" max="7" width="11.57421875" style="0" customWidth="1"/>
    <col min="8" max="8" width="9.7109375" style="0" customWidth="1"/>
  </cols>
  <sheetData>
    <row r="1" spans="1:8" ht="15.75">
      <c r="A1" s="13" t="s">
        <v>1621</v>
      </c>
      <c r="B1" s="13"/>
      <c r="C1" s="13"/>
      <c r="D1" s="13"/>
      <c r="E1" s="13"/>
      <c r="F1" s="13"/>
      <c r="G1" s="13"/>
      <c r="H1" s="13"/>
    </row>
    <row r="2" spans="1:8" ht="15.75">
      <c r="A2" s="847" t="s">
        <v>1620</v>
      </c>
      <c r="B2" s="13"/>
      <c r="C2" s="13"/>
      <c r="D2" s="13"/>
      <c r="E2" s="13"/>
      <c r="F2" s="13"/>
      <c r="G2" s="13"/>
      <c r="H2" s="13"/>
    </row>
    <row r="3" spans="1:8" ht="7.5" customHeight="1">
      <c r="A3" s="847"/>
      <c r="B3" s="13"/>
      <c r="C3" s="13"/>
      <c r="D3" s="13"/>
      <c r="E3" s="13"/>
      <c r="F3" s="13"/>
      <c r="G3" s="13"/>
      <c r="H3" s="13"/>
    </row>
    <row r="4" spans="1:8" ht="12.75" customHeight="1">
      <c r="A4" s="846" t="s">
        <v>1619</v>
      </c>
      <c r="B4" s="13"/>
      <c r="C4" s="13"/>
      <c r="D4" s="13"/>
      <c r="E4" s="13"/>
      <c r="F4" s="13"/>
      <c r="G4" s="13"/>
      <c r="H4" s="13"/>
    </row>
    <row r="5" spans="1:8" s="81" customFormat="1" ht="9" customHeight="1" thickBot="1">
      <c r="A5" s="326"/>
      <c r="B5" s="326"/>
      <c r="C5" s="326"/>
      <c r="D5" s="326"/>
      <c r="E5" s="326"/>
      <c r="F5" s="326"/>
      <c r="G5" s="326"/>
      <c r="H5" s="326"/>
    </row>
    <row r="6" spans="1:8" s="840" customFormat="1" ht="22.5" customHeight="1" thickTop="1">
      <c r="A6" s="27"/>
      <c r="B6" s="845"/>
      <c r="C6" s="24" t="s">
        <v>1618</v>
      </c>
      <c r="D6" s="24"/>
      <c r="E6" s="24"/>
      <c r="F6" s="143"/>
      <c r="G6" s="145"/>
      <c r="H6" s="27"/>
    </row>
    <row r="7" spans="1:8" s="840" customFormat="1" ht="18" customHeight="1">
      <c r="A7" s="28"/>
      <c r="B7" s="844"/>
      <c r="C7" s="843"/>
      <c r="D7" s="842" t="s">
        <v>1617</v>
      </c>
      <c r="E7" s="491"/>
      <c r="F7" s="841"/>
      <c r="G7" s="841"/>
      <c r="H7" s="28"/>
    </row>
    <row r="8" spans="1:8" s="822" customFormat="1" ht="38.25">
      <c r="A8" s="105" t="s">
        <v>1616</v>
      </c>
      <c r="B8" s="39" t="s">
        <v>1615</v>
      </c>
      <c r="C8" s="39" t="s">
        <v>188</v>
      </c>
      <c r="D8" s="139" t="s">
        <v>1614</v>
      </c>
      <c r="E8" s="105" t="s">
        <v>1613</v>
      </c>
      <c r="F8" s="105" t="s">
        <v>1612</v>
      </c>
      <c r="G8" s="105" t="s">
        <v>1611</v>
      </c>
      <c r="H8" s="42" t="s">
        <v>1610</v>
      </c>
    </row>
    <row r="9" spans="1:8" s="822" customFormat="1" ht="8.25" customHeight="1">
      <c r="A9" s="838"/>
      <c r="B9" s="839"/>
      <c r="C9" s="839"/>
      <c r="D9" s="838"/>
      <c r="E9" s="838"/>
      <c r="F9" s="838"/>
      <c r="G9" s="838"/>
      <c r="H9" s="837"/>
    </row>
    <row r="10" spans="1:8" s="822" customFormat="1" ht="12.75" customHeight="1">
      <c r="A10" s="836" t="s">
        <v>290</v>
      </c>
      <c r="B10" s="835" t="s">
        <v>1609</v>
      </c>
      <c r="C10" s="834" t="s">
        <v>1608</v>
      </c>
      <c r="D10" s="833" t="s">
        <v>69</v>
      </c>
      <c r="E10" s="832" t="s">
        <v>69</v>
      </c>
      <c r="F10" s="831" t="s">
        <v>1607</v>
      </c>
      <c r="G10" s="830" t="s">
        <v>1606</v>
      </c>
      <c r="H10" s="829" t="s">
        <v>69</v>
      </c>
    </row>
    <row r="11" spans="1:8" s="822" customFormat="1" ht="8.25" customHeight="1">
      <c r="A11" s="828"/>
      <c r="B11" s="827"/>
      <c r="C11" s="826"/>
      <c r="D11" s="824"/>
      <c r="E11" s="824"/>
      <c r="F11" s="825"/>
      <c r="G11" s="824"/>
      <c r="H11" s="823"/>
    </row>
    <row r="12" spans="1:8" ht="12.75" customHeight="1">
      <c r="A12" s="821" t="s">
        <v>1605</v>
      </c>
      <c r="B12" s="807">
        <v>11671</v>
      </c>
      <c r="C12" s="806">
        <v>4886</v>
      </c>
      <c r="D12" s="818" t="s">
        <v>69</v>
      </c>
      <c r="E12" s="817" t="s">
        <v>69</v>
      </c>
      <c r="F12" s="792" t="s">
        <v>206</v>
      </c>
      <c r="G12" s="791">
        <v>6785</v>
      </c>
      <c r="H12" s="810" t="s">
        <v>69</v>
      </c>
    </row>
    <row r="13" spans="1:8" ht="12.75" customHeight="1">
      <c r="A13" s="820" t="s">
        <v>358</v>
      </c>
      <c r="B13" s="796" t="s">
        <v>69</v>
      </c>
      <c r="C13" s="819" t="s">
        <v>69</v>
      </c>
      <c r="D13" s="818" t="s">
        <v>69</v>
      </c>
      <c r="E13" s="817" t="s">
        <v>69</v>
      </c>
      <c r="F13" s="792" t="s">
        <v>206</v>
      </c>
      <c r="G13" s="816" t="s">
        <v>69</v>
      </c>
      <c r="H13" s="810" t="s">
        <v>69</v>
      </c>
    </row>
    <row r="14" spans="1:8" ht="12.75" customHeight="1">
      <c r="A14" s="820" t="s">
        <v>336</v>
      </c>
      <c r="B14" s="796" t="s">
        <v>69</v>
      </c>
      <c r="C14" s="819" t="s">
        <v>69</v>
      </c>
      <c r="D14" s="818" t="s">
        <v>69</v>
      </c>
      <c r="E14" s="817" t="s">
        <v>69</v>
      </c>
      <c r="F14" s="792" t="s">
        <v>206</v>
      </c>
      <c r="G14" s="816" t="s">
        <v>69</v>
      </c>
      <c r="H14" s="810" t="s">
        <v>69</v>
      </c>
    </row>
    <row r="15" spans="1:8" ht="10.5" customHeight="1">
      <c r="A15" s="805"/>
      <c r="B15" s="809"/>
      <c r="C15" s="809"/>
      <c r="D15" s="813"/>
      <c r="E15" s="814"/>
      <c r="F15" s="813"/>
      <c r="G15" s="813"/>
      <c r="H15" s="808"/>
    </row>
    <row r="16" spans="1:8" ht="12.75" customHeight="1">
      <c r="A16" s="334" t="s">
        <v>1604</v>
      </c>
      <c r="B16" s="807">
        <v>50569</v>
      </c>
      <c r="C16" s="806">
        <v>20067</v>
      </c>
      <c r="D16" s="794">
        <v>14104</v>
      </c>
      <c r="E16" s="793">
        <v>5963</v>
      </c>
      <c r="F16" s="792" t="s">
        <v>206</v>
      </c>
      <c r="G16" s="791">
        <v>30502</v>
      </c>
      <c r="H16" s="810" t="s">
        <v>69</v>
      </c>
    </row>
    <row r="17" spans="1:8" ht="12.75" customHeight="1">
      <c r="A17" s="797" t="s">
        <v>335</v>
      </c>
      <c r="B17" s="807">
        <v>50546</v>
      </c>
      <c r="C17" s="806">
        <v>20058</v>
      </c>
      <c r="D17" s="794">
        <v>14095</v>
      </c>
      <c r="E17" s="793">
        <v>5963</v>
      </c>
      <c r="F17" s="792" t="s">
        <v>206</v>
      </c>
      <c r="G17" s="791">
        <v>30488</v>
      </c>
      <c r="H17" s="810" t="s">
        <v>69</v>
      </c>
    </row>
    <row r="18" spans="1:8" ht="12.75" customHeight="1">
      <c r="A18" s="797" t="s">
        <v>1603</v>
      </c>
      <c r="B18" s="807">
        <v>23</v>
      </c>
      <c r="C18" s="806">
        <v>9</v>
      </c>
      <c r="D18" s="794">
        <v>9</v>
      </c>
      <c r="E18" s="811" t="s">
        <v>206</v>
      </c>
      <c r="F18" s="792" t="s">
        <v>206</v>
      </c>
      <c r="G18" s="791">
        <v>14</v>
      </c>
      <c r="H18" s="810" t="s">
        <v>69</v>
      </c>
    </row>
    <row r="19" spans="1:8" ht="10.5" customHeight="1">
      <c r="A19" s="815"/>
      <c r="B19" s="809"/>
      <c r="C19" s="809"/>
      <c r="D19" s="813"/>
      <c r="E19" s="814"/>
      <c r="F19" s="813"/>
      <c r="G19" s="813" t="s">
        <v>47</v>
      </c>
      <c r="H19" s="808" t="s">
        <v>47</v>
      </c>
    </row>
    <row r="20" spans="1:8" ht="12.75" customHeight="1">
      <c r="A20" s="334" t="s">
        <v>1602</v>
      </c>
      <c r="B20" s="796" t="s">
        <v>1601</v>
      </c>
      <c r="C20" s="795" t="s">
        <v>1600</v>
      </c>
      <c r="D20" s="794">
        <v>1439</v>
      </c>
      <c r="E20" s="811" t="s">
        <v>1597</v>
      </c>
      <c r="F20" s="812" t="s">
        <v>1596</v>
      </c>
      <c r="G20" s="791">
        <v>1957</v>
      </c>
      <c r="H20" s="810" t="s">
        <v>69</v>
      </c>
    </row>
    <row r="21" spans="1:8" ht="12.75" customHeight="1">
      <c r="A21" s="797" t="s">
        <v>358</v>
      </c>
      <c r="B21" s="796" t="s">
        <v>1599</v>
      </c>
      <c r="C21" s="795" t="s">
        <v>1598</v>
      </c>
      <c r="D21" s="794">
        <v>1371</v>
      </c>
      <c r="E21" s="811" t="s">
        <v>1597</v>
      </c>
      <c r="F21" s="812" t="s">
        <v>1596</v>
      </c>
      <c r="G21" s="791">
        <v>1869</v>
      </c>
      <c r="H21" s="810" t="s">
        <v>69</v>
      </c>
    </row>
    <row r="22" spans="1:8" ht="12.75" customHeight="1">
      <c r="A22" s="797" t="s">
        <v>230</v>
      </c>
      <c r="B22" s="807">
        <v>51</v>
      </c>
      <c r="C22" s="806">
        <v>23</v>
      </c>
      <c r="D22" s="794">
        <v>23</v>
      </c>
      <c r="E22" s="811" t="s">
        <v>206</v>
      </c>
      <c r="F22" s="792" t="s">
        <v>206</v>
      </c>
      <c r="G22" s="791">
        <v>28</v>
      </c>
      <c r="H22" s="810" t="s">
        <v>69</v>
      </c>
    </row>
    <row r="23" spans="1:8" ht="12.75" customHeight="1">
      <c r="A23" s="797" t="s">
        <v>336</v>
      </c>
      <c r="B23" s="807">
        <v>63</v>
      </c>
      <c r="C23" s="806">
        <v>28</v>
      </c>
      <c r="D23" s="794">
        <v>28</v>
      </c>
      <c r="E23" s="811" t="s">
        <v>206</v>
      </c>
      <c r="F23" s="792" t="s">
        <v>206</v>
      </c>
      <c r="G23" s="791">
        <v>35</v>
      </c>
      <c r="H23" s="810" t="s">
        <v>69</v>
      </c>
    </row>
    <row r="24" spans="1:8" ht="12.75" customHeight="1">
      <c r="A24" s="797" t="s">
        <v>224</v>
      </c>
      <c r="B24" s="807">
        <v>42</v>
      </c>
      <c r="C24" s="806">
        <v>17</v>
      </c>
      <c r="D24" s="794">
        <v>17</v>
      </c>
      <c r="E24" s="811" t="s">
        <v>206</v>
      </c>
      <c r="F24" s="792" t="s">
        <v>206</v>
      </c>
      <c r="G24" s="791">
        <v>25</v>
      </c>
      <c r="H24" s="810" t="s">
        <v>69</v>
      </c>
    </row>
    <row r="25" spans="1:8" ht="10.5" customHeight="1">
      <c r="A25" s="805"/>
      <c r="B25" s="809"/>
      <c r="C25" s="804"/>
      <c r="D25" s="794"/>
      <c r="E25" s="802"/>
      <c r="F25" s="802"/>
      <c r="G25" s="802"/>
      <c r="H25" s="808"/>
    </row>
    <row r="26" spans="1:8" ht="12.75" customHeight="1">
      <c r="A26" s="334" t="s">
        <v>1595</v>
      </c>
      <c r="B26" s="807">
        <v>13653</v>
      </c>
      <c r="C26" s="806">
        <v>7650</v>
      </c>
      <c r="D26" s="794">
        <v>3007</v>
      </c>
      <c r="E26" s="793">
        <v>4643</v>
      </c>
      <c r="F26" s="792" t="s">
        <v>206</v>
      </c>
      <c r="G26" s="791">
        <v>6003</v>
      </c>
      <c r="H26" s="790">
        <v>3007</v>
      </c>
    </row>
    <row r="27" spans="1:8" ht="12.75" customHeight="1">
      <c r="A27" s="797" t="s">
        <v>358</v>
      </c>
      <c r="B27" s="807">
        <v>13653</v>
      </c>
      <c r="C27" s="806">
        <v>7650</v>
      </c>
      <c r="D27" s="794">
        <v>3007</v>
      </c>
      <c r="E27" s="793">
        <v>4643</v>
      </c>
      <c r="F27" s="792" t="s">
        <v>206</v>
      </c>
      <c r="G27" s="791">
        <v>6003</v>
      </c>
      <c r="H27" s="790">
        <v>3007</v>
      </c>
    </row>
    <row r="28" spans="1:8" ht="10.5" customHeight="1">
      <c r="A28" s="805"/>
      <c r="B28" s="804"/>
      <c r="C28" s="803"/>
      <c r="D28" s="794"/>
      <c r="E28" s="793"/>
      <c r="F28" s="802"/>
      <c r="G28" s="802"/>
      <c r="H28" s="790"/>
    </row>
    <row r="29" spans="1:8" ht="12.75" customHeight="1">
      <c r="A29" s="334" t="s">
        <v>1594</v>
      </c>
      <c r="B29" s="796" t="s">
        <v>1593</v>
      </c>
      <c r="C29" s="795" t="s">
        <v>1592</v>
      </c>
      <c r="D29" s="801" t="s">
        <v>1591</v>
      </c>
      <c r="E29" s="793">
        <v>2971</v>
      </c>
      <c r="F29" s="800">
        <v>5725</v>
      </c>
      <c r="G29" s="799" t="s">
        <v>1590</v>
      </c>
      <c r="H29" s="798" t="s">
        <v>1589</v>
      </c>
    </row>
    <row r="30" spans="1:8" ht="12.75" customHeight="1">
      <c r="A30" s="797" t="s">
        <v>358</v>
      </c>
      <c r="B30" s="796" t="s">
        <v>69</v>
      </c>
      <c r="C30" s="795" t="s">
        <v>69</v>
      </c>
      <c r="D30" s="801" t="s">
        <v>1588</v>
      </c>
      <c r="E30" s="793">
        <v>2957</v>
      </c>
      <c r="F30" s="800">
        <v>5725</v>
      </c>
      <c r="G30" s="799" t="s">
        <v>1587</v>
      </c>
      <c r="H30" s="798" t="s">
        <v>1586</v>
      </c>
    </row>
    <row r="31" spans="1:8" ht="12.75" customHeight="1">
      <c r="A31" s="797" t="s">
        <v>224</v>
      </c>
      <c r="B31" s="796" t="s">
        <v>69</v>
      </c>
      <c r="C31" s="795" t="s">
        <v>69</v>
      </c>
      <c r="D31" s="794">
        <v>44</v>
      </c>
      <c r="E31" s="793">
        <v>14</v>
      </c>
      <c r="F31" s="792" t="s">
        <v>206</v>
      </c>
      <c r="G31" s="791">
        <v>66</v>
      </c>
      <c r="H31" s="790">
        <v>27</v>
      </c>
    </row>
    <row r="32" spans="1:8" ht="9" customHeight="1">
      <c r="A32" s="789"/>
      <c r="B32" s="788"/>
      <c r="C32" s="788"/>
      <c r="D32" s="787"/>
      <c r="E32" s="787"/>
      <c r="F32" s="787"/>
      <c r="G32" s="787"/>
      <c r="H32" s="786"/>
    </row>
    <row r="33" spans="1:8" ht="7.5" customHeight="1">
      <c r="A33" s="466"/>
      <c r="B33" s="785"/>
      <c r="C33" s="785"/>
      <c r="D33" s="466"/>
      <c r="E33" s="466"/>
      <c r="F33" s="466"/>
      <c r="G33" s="466"/>
      <c r="H33" s="466"/>
    </row>
    <row r="34" spans="1:8" ht="12.75" customHeight="1">
      <c r="A34" s="782" t="s">
        <v>68</v>
      </c>
      <c r="B34" s="785"/>
      <c r="C34" s="785"/>
      <c r="D34" s="466"/>
      <c r="E34" s="466"/>
      <c r="F34" s="466"/>
      <c r="G34" s="466"/>
      <c r="H34" s="466"/>
    </row>
    <row r="35" spans="1:8" ht="12.75" customHeight="1">
      <c r="A35" s="782" t="s">
        <v>1585</v>
      </c>
      <c r="B35" s="781"/>
      <c r="C35" s="781"/>
      <c r="D35" s="781"/>
      <c r="E35" s="781"/>
      <c r="F35" s="781"/>
      <c r="G35" s="781"/>
      <c r="H35" s="781"/>
    </row>
    <row r="36" spans="1:8" ht="12.75" customHeight="1">
      <c r="A36" s="782" t="s">
        <v>1584</v>
      </c>
      <c r="B36" s="781"/>
      <c r="C36" s="781"/>
      <c r="D36" s="781"/>
      <c r="E36" s="781"/>
      <c r="F36" s="781"/>
      <c r="G36" s="781"/>
      <c r="H36" s="781"/>
    </row>
    <row r="37" spans="1:8" ht="12.75" customHeight="1">
      <c r="A37" s="782" t="s">
        <v>1583</v>
      </c>
      <c r="B37" s="781"/>
      <c r="C37" s="781"/>
      <c r="D37" s="781"/>
      <c r="E37" s="781"/>
      <c r="F37" s="781"/>
      <c r="G37" s="781"/>
      <c r="H37" s="781"/>
    </row>
    <row r="38" spans="1:8" ht="12.75" customHeight="1">
      <c r="A38" s="782" t="s">
        <v>1582</v>
      </c>
      <c r="B38" s="781"/>
      <c r="C38" s="781"/>
      <c r="D38" s="781"/>
      <c r="E38" s="781"/>
      <c r="F38" s="781"/>
      <c r="G38" s="781"/>
      <c r="H38" s="781"/>
    </row>
    <row r="39" spans="1:79" ht="12.75" customHeight="1">
      <c r="A39" s="784" t="s">
        <v>1581</v>
      </c>
      <c r="B39" s="781"/>
      <c r="C39" s="781"/>
      <c r="D39" s="781"/>
      <c r="E39" s="781"/>
      <c r="F39" s="781"/>
      <c r="G39" s="781"/>
      <c r="H39" s="781"/>
      <c r="I39" s="781"/>
      <c r="J39" s="781"/>
      <c r="K39" s="781"/>
      <c r="L39" s="781"/>
      <c r="M39" s="781"/>
      <c r="N39" s="781"/>
      <c r="O39" s="781"/>
      <c r="P39" s="781"/>
      <c r="Q39" s="781"/>
      <c r="R39" s="781"/>
      <c r="S39" s="781"/>
      <c r="T39" s="781"/>
      <c r="U39" s="781"/>
      <c r="V39" s="781"/>
      <c r="W39" s="781"/>
      <c r="X39" s="781"/>
      <c r="Y39" s="781"/>
      <c r="Z39" s="781"/>
      <c r="AA39" s="781"/>
      <c r="AB39" s="781"/>
      <c r="AC39" s="781"/>
      <c r="AD39" s="781"/>
      <c r="AE39" s="781"/>
      <c r="AF39" s="781"/>
      <c r="AG39" s="781"/>
      <c r="AH39" s="781"/>
      <c r="AI39" s="781"/>
      <c r="AJ39" s="781"/>
      <c r="AK39" s="781"/>
      <c r="AL39" s="781"/>
      <c r="AM39" s="781"/>
      <c r="AN39" s="781"/>
      <c r="AO39" s="781"/>
      <c r="AP39" s="781"/>
      <c r="AQ39" s="781"/>
      <c r="AR39" s="781"/>
      <c r="AS39" s="781"/>
      <c r="AT39" s="781"/>
      <c r="AU39" s="781"/>
      <c r="AV39" s="781"/>
      <c r="AW39" s="781"/>
      <c r="AX39" s="781"/>
      <c r="AY39" s="781"/>
      <c r="AZ39" s="781"/>
      <c r="BA39" s="781"/>
      <c r="BB39" s="781"/>
      <c r="BC39" s="781"/>
      <c r="BD39" s="781"/>
      <c r="BE39" s="781"/>
      <c r="BF39" s="781"/>
      <c r="BG39" s="781"/>
      <c r="BH39" s="781"/>
      <c r="BI39" s="781"/>
      <c r="BJ39" s="781"/>
      <c r="BK39" s="781"/>
      <c r="BL39" s="781"/>
      <c r="BM39" s="781"/>
      <c r="BN39" s="781"/>
      <c r="BO39" s="781"/>
      <c r="BP39" s="781"/>
      <c r="BQ39" s="781"/>
      <c r="BR39" s="781"/>
      <c r="BS39" s="781"/>
      <c r="BT39" s="781"/>
      <c r="BU39" s="781"/>
      <c r="BV39" s="781"/>
      <c r="BW39" s="781"/>
      <c r="BX39" s="781"/>
      <c r="BY39" s="781"/>
      <c r="BZ39" s="781"/>
      <c r="CA39" s="781"/>
    </row>
    <row r="40" spans="1:79" ht="12.75" customHeight="1">
      <c r="A40" s="783" t="s">
        <v>1580</v>
      </c>
      <c r="B40" s="781"/>
      <c r="C40" s="781"/>
      <c r="D40" s="781"/>
      <c r="E40" s="781"/>
      <c r="F40" s="781"/>
      <c r="G40" s="781"/>
      <c r="H40" s="781"/>
      <c r="I40" s="781"/>
      <c r="J40" s="781"/>
      <c r="K40" s="781"/>
      <c r="L40" s="781"/>
      <c r="M40" s="781"/>
      <c r="N40" s="781"/>
      <c r="O40" s="781"/>
      <c r="P40" s="781"/>
      <c r="Q40" s="781"/>
      <c r="R40" s="781"/>
      <c r="S40" s="781"/>
      <c r="T40" s="781"/>
      <c r="U40" s="781"/>
      <c r="V40" s="781"/>
      <c r="W40" s="781"/>
      <c r="X40" s="781"/>
      <c r="Y40" s="781"/>
      <c r="Z40" s="781"/>
      <c r="AA40" s="781"/>
      <c r="AB40" s="781"/>
      <c r="AC40" s="781"/>
      <c r="AD40" s="781"/>
      <c r="AE40" s="781"/>
      <c r="AF40" s="781"/>
      <c r="AG40" s="781"/>
      <c r="AH40" s="781"/>
      <c r="AI40" s="781"/>
      <c r="AJ40" s="781"/>
      <c r="AK40" s="781"/>
      <c r="AL40" s="781"/>
      <c r="AM40" s="781"/>
      <c r="AN40" s="781"/>
      <c r="AO40" s="781"/>
      <c r="AP40" s="781"/>
      <c r="AQ40" s="781"/>
      <c r="AR40" s="781"/>
      <c r="AS40" s="781"/>
      <c r="AT40" s="781"/>
      <c r="AU40" s="781"/>
      <c r="AV40" s="781"/>
      <c r="AW40" s="781"/>
      <c r="AX40" s="781"/>
      <c r="AY40" s="781"/>
      <c r="AZ40" s="781"/>
      <c r="BA40" s="781"/>
      <c r="BB40" s="781"/>
      <c r="BC40" s="781"/>
      <c r="BD40" s="781"/>
      <c r="BE40" s="781"/>
      <c r="BF40" s="781"/>
      <c r="BG40" s="781"/>
      <c r="BH40" s="781"/>
      <c r="BI40" s="781"/>
      <c r="BJ40" s="781"/>
      <c r="BK40" s="781"/>
      <c r="BL40" s="781"/>
      <c r="BM40" s="781"/>
      <c r="BN40" s="781"/>
      <c r="BO40" s="781"/>
      <c r="BP40" s="781"/>
      <c r="BQ40" s="781"/>
      <c r="BR40" s="781"/>
      <c r="BS40" s="781"/>
      <c r="BT40" s="781"/>
      <c r="BU40" s="781"/>
      <c r="BV40" s="781"/>
      <c r="BW40" s="781"/>
      <c r="BX40" s="781"/>
      <c r="BY40" s="781"/>
      <c r="BZ40" s="781"/>
      <c r="CA40" s="781"/>
    </row>
    <row r="41" spans="1:79" ht="12.75" customHeight="1">
      <c r="A41" s="389" t="s">
        <v>1579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</row>
    <row r="42" spans="1:79" ht="12.75" customHeight="1">
      <c r="A42" s="389" t="s">
        <v>1578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  <c r="BX42" s="323"/>
      <c r="BY42" s="323"/>
      <c r="BZ42" s="323"/>
      <c r="CA42" s="323"/>
    </row>
    <row r="43" spans="1:79" ht="12.75" customHeight="1">
      <c r="A43" s="389" t="s">
        <v>1577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/>
    </row>
    <row r="44" spans="1:8" ht="12.75" customHeight="1">
      <c r="A44" s="389" t="s">
        <v>1576</v>
      </c>
      <c r="B44" s="779"/>
      <c r="C44" s="779"/>
      <c r="D44" s="779"/>
      <c r="E44" s="779"/>
      <c r="F44" s="779"/>
      <c r="G44" s="779"/>
      <c r="H44" s="779"/>
    </row>
    <row r="45" spans="1:8" ht="12.75" customHeight="1">
      <c r="A45" s="782" t="s">
        <v>1575</v>
      </c>
      <c r="B45" s="781"/>
      <c r="C45" s="781"/>
      <c r="D45" s="781"/>
      <c r="E45" s="781"/>
      <c r="F45" s="781"/>
      <c r="G45" s="781"/>
      <c r="H45" s="781"/>
    </row>
    <row r="46" spans="1:8" ht="12.75" customHeight="1">
      <c r="A46" s="780" t="s">
        <v>1574</v>
      </c>
      <c r="B46" s="779"/>
      <c r="C46" s="779"/>
      <c r="D46" s="779"/>
      <c r="E46" s="779"/>
      <c r="F46" s="779"/>
      <c r="G46" s="779"/>
      <c r="H46" s="779"/>
    </row>
    <row r="47" spans="1:8" ht="12.75" customHeight="1">
      <c r="A47" s="780" t="s">
        <v>1573</v>
      </c>
      <c r="B47" s="779"/>
      <c r="C47" s="779"/>
      <c r="D47" s="779"/>
      <c r="E47" s="779"/>
      <c r="F47" s="779"/>
      <c r="G47" s="779"/>
      <c r="H47" s="779"/>
    </row>
    <row r="48" spans="1:8" ht="12.75" customHeight="1">
      <c r="A48" s="780" t="s">
        <v>1572</v>
      </c>
      <c r="B48" s="779"/>
      <c r="C48" s="779"/>
      <c r="D48" s="779"/>
      <c r="E48" s="779"/>
      <c r="F48" s="779"/>
      <c r="G48" s="779"/>
      <c r="H48" s="779"/>
    </row>
    <row r="49" spans="1:8" ht="12.75" customHeight="1">
      <c r="A49" s="388" t="s">
        <v>1571</v>
      </c>
      <c r="B49" s="779"/>
      <c r="C49" s="779"/>
      <c r="D49" s="779"/>
      <c r="E49" s="779"/>
      <c r="F49" s="779"/>
      <c r="G49" s="779"/>
      <c r="H49" s="779"/>
    </row>
    <row r="50" spans="1:8" ht="12.75" customHeight="1">
      <c r="A50" s="456" t="s">
        <v>1570</v>
      </c>
      <c r="B50" s="779"/>
      <c r="C50" s="779"/>
      <c r="D50" s="779"/>
      <c r="E50" s="779"/>
      <c r="F50" s="779"/>
      <c r="G50" s="779"/>
      <c r="H50" s="779"/>
    </row>
    <row r="51" spans="1:8" ht="12.75" customHeight="1">
      <c r="A51" s="780" t="s">
        <v>1569</v>
      </c>
      <c r="B51" s="779"/>
      <c r="C51" s="779"/>
      <c r="D51" s="779"/>
      <c r="E51" s="779"/>
      <c r="F51" s="779"/>
      <c r="G51" s="779"/>
      <c r="H51" s="77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2011&amp;R&amp;9http://www.hawaii.gov/dbedt/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5" width="13.28125" style="0" customWidth="1"/>
  </cols>
  <sheetData>
    <row r="1" spans="1:5" ht="15.75">
      <c r="A1" s="13" t="s">
        <v>1637</v>
      </c>
      <c r="B1" s="13"/>
      <c r="C1" s="13"/>
      <c r="D1" s="13"/>
      <c r="E1" s="13"/>
    </row>
    <row r="2" spans="1:5" ht="15.75">
      <c r="A2" s="13" t="s">
        <v>1636</v>
      </c>
      <c r="B2" s="13"/>
      <c r="C2" s="13"/>
      <c r="D2" s="13"/>
      <c r="E2" s="13"/>
    </row>
    <row r="3" spans="1:5" ht="12.75" customHeight="1">
      <c r="A3" s="847"/>
      <c r="B3" s="13"/>
      <c r="C3" s="13"/>
      <c r="D3" s="13"/>
      <c r="E3" s="13"/>
    </row>
    <row r="4" spans="1:5" ht="12.75" customHeight="1">
      <c r="A4" s="874" t="s">
        <v>1635</v>
      </c>
      <c r="B4" s="13"/>
      <c r="C4" s="13"/>
      <c r="D4" s="13"/>
      <c r="E4" s="13"/>
    </row>
    <row r="5" spans="1:5" s="81" customFormat="1" ht="12.75" customHeight="1">
      <c r="A5" s="326"/>
      <c r="B5" s="326"/>
      <c r="C5" s="326"/>
      <c r="D5" s="326"/>
      <c r="E5" s="326"/>
    </row>
    <row r="6" spans="1:5" s="822" customFormat="1" ht="45" customHeight="1">
      <c r="A6" s="872" t="s">
        <v>1634</v>
      </c>
      <c r="B6" s="873" t="s">
        <v>1633</v>
      </c>
      <c r="C6" s="872" t="s">
        <v>1610</v>
      </c>
      <c r="D6" s="872" t="s">
        <v>1632</v>
      </c>
      <c r="E6" s="871" t="s">
        <v>1631</v>
      </c>
    </row>
    <row r="7" spans="1:5" s="822" customFormat="1" ht="12.75" customHeight="1">
      <c r="A7" s="869"/>
      <c r="B7" s="870"/>
      <c r="C7" s="869"/>
      <c r="D7" s="869"/>
      <c r="E7" s="868"/>
    </row>
    <row r="8" spans="1:5" s="822" customFormat="1" ht="12.75" customHeight="1">
      <c r="A8" s="867" t="s">
        <v>188</v>
      </c>
      <c r="B8" s="866">
        <f>SUM(B10:B14)</f>
        <v>50303</v>
      </c>
      <c r="C8" s="851">
        <f>SUM(C10:C14)</f>
        <v>27189</v>
      </c>
      <c r="D8" s="865">
        <f>SUM(D10:D14)</f>
        <v>891</v>
      </c>
      <c r="E8" s="864">
        <f>SUM(E10:E14)</f>
        <v>22008</v>
      </c>
    </row>
    <row r="9" spans="1:5" s="822" customFormat="1" ht="12.75" customHeight="1">
      <c r="A9" s="863"/>
      <c r="B9" s="862"/>
      <c r="C9" s="861"/>
      <c r="D9" s="861"/>
      <c r="E9" s="860"/>
    </row>
    <row r="10" spans="1:5" ht="12.75" customHeight="1">
      <c r="A10" s="859" t="s">
        <v>1630</v>
      </c>
      <c r="B10" s="856">
        <v>4506</v>
      </c>
      <c r="C10" s="855">
        <v>2634</v>
      </c>
      <c r="D10" s="854" t="s">
        <v>206</v>
      </c>
      <c r="E10" s="853">
        <f>1694+178</f>
        <v>1872</v>
      </c>
    </row>
    <row r="11" spans="1:5" ht="12.75" customHeight="1">
      <c r="A11" s="857" t="s">
        <v>1629</v>
      </c>
      <c r="B11" s="856">
        <v>22555</v>
      </c>
      <c r="C11" s="855">
        <v>12632</v>
      </c>
      <c r="D11" s="858">
        <v>525</v>
      </c>
      <c r="E11" s="853">
        <f>9188+210</f>
        <v>9398</v>
      </c>
    </row>
    <row r="12" spans="1:5" ht="12.75" customHeight="1">
      <c r="A12" s="857" t="s">
        <v>1602</v>
      </c>
      <c r="B12" s="856">
        <v>1154</v>
      </c>
      <c r="C12" s="855">
        <v>672</v>
      </c>
      <c r="D12" s="858">
        <v>33</v>
      </c>
      <c r="E12" s="853">
        <f>414+35</f>
        <v>449</v>
      </c>
    </row>
    <row r="13" spans="1:5" ht="12.75" customHeight="1">
      <c r="A13" s="857" t="s">
        <v>1595</v>
      </c>
      <c r="B13" s="856">
        <v>10084</v>
      </c>
      <c r="C13" s="855">
        <v>4853</v>
      </c>
      <c r="D13" s="858">
        <v>333</v>
      </c>
      <c r="E13" s="853">
        <f>4621+277</f>
        <v>4898</v>
      </c>
    </row>
    <row r="14" spans="1:5" ht="12.75" customHeight="1">
      <c r="A14" s="857" t="s">
        <v>1594</v>
      </c>
      <c r="B14" s="856">
        <v>12004</v>
      </c>
      <c r="C14" s="855">
        <v>6398</v>
      </c>
      <c r="D14" s="854" t="s">
        <v>206</v>
      </c>
      <c r="E14" s="853">
        <f>5286+105</f>
        <v>5391</v>
      </c>
    </row>
    <row r="15" spans="1:5" ht="12.75" customHeight="1">
      <c r="A15" s="789"/>
      <c r="B15" s="852"/>
      <c r="C15" s="851"/>
      <c r="D15" s="850"/>
      <c r="E15" s="849"/>
    </row>
    <row r="16" spans="1:5" ht="12.75" customHeight="1">
      <c r="A16" s="466"/>
      <c r="B16" s="785"/>
      <c r="C16" s="466"/>
      <c r="D16" s="466"/>
      <c r="E16" s="466"/>
    </row>
    <row r="17" spans="1:5" ht="12.75" customHeight="1">
      <c r="A17" s="848" t="s">
        <v>1628</v>
      </c>
      <c r="B17" s="785"/>
      <c r="C17" s="466"/>
      <c r="D17" s="466"/>
      <c r="E17" s="466"/>
    </row>
    <row r="18" spans="1:5" ht="12.75" customHeight="1">
      <c r="A18" s="848" t="s">
        <v>1627</v>
      </c>
      <c r="B18" s="785"/>
      <c r="C18" s="466"/>
      <c r="D18" s="466"/>
      <c r="E18" s="466"/>
    </row>
    <row r="19" spans="1:5" ht="12.75" customHeight="1">
      <c r="A19" s="848" t="s">
        <v>1626</v>
      </c>
      <c r="B19" s="785"/>
      <c r="C19" s="466"/>
      <c r="D19" s="466"/>
      <c r="E19" s="466"/>
    </row>
    <row r="20" spans="1:5" ht="12.75" customHeight="1">
      <c r="A20" s="848" t="s">
        <v>1625</v>
      </c>
      <c r="B20" s="785"/>
      <c r="C20" s="466"/>
      <c r="D20" s="466"/>
      <c r="E20" s="466"/>
    </row>
    <row r="21" spans="1:5" ht="12.75" customHeight="1">
      <c r="A21" s="848" t="s">
        <v>1624</v>
      </c>
      <c r="B21" s="785"/>
      <c r="C21" s="466"/>
      <c r="D21" s="466"/>
      <c r="E21" s="466"/>
    </row>
    <row r="22" spans="1:5" ht="12.75" customHeight="1">
      <c r="A22" s="848" t="s">
        <v>1623</v>
      </c>
      <c r="B22" s="785"/>
      <c r="C22" s="466"/>
      <c r="D22" s="466"/>
      <c r="E22" s="466"/>
    </row>
    <row r="23" spans="1:5" ht="12.75" customHeight="1">
      <c r="A23" s="780" t="s">
        <v>1622</v>
      </c>
      <c r="B23" s="779"/>
      <c r="C23" s="779"/>
      <c r="D23" s="779"/>
      <c r="E23" s="77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87" customWidth="1"/>
    <col min="2" max="3" width="11.28125" style="0" customWidth="1"/>
    <col min="4" max="4" width="10.7109375" style="0" customWidth="1"/>
    <col min="5" max="5" width="10.00390625" style="0" customWidth="1"/>
    <col min="6" max="6" width="9.7109375" style="0" customWidth="1"/>
    <col min="7" max="7" width="10.28125" style="0" customWidth="1"/>
  </cols>
  <sheetData>
    <row r="1" spans="1:7" ht="15.75">
      <c r="A1" s="911" t="s">
        <v>1659</v>
      </c>
      <c r="B1" s="47"/>
      <c r="C1" s="47"/>
      <c r="D1" s="47"/>
      <c r="E1" s="47"/>
      <c r="F1" s="47"/>
      <c r="G1" s="47"/>
    </row>
    <row r="2" spans="1:7" ht="15.75">
      <c r="A2" s="911" t="s">
        <v>1658</v>
      </c>
      <c r="B2" s="47"/>
      <c r="C2" s="47"/>
      <c r="D2" s="47"/>
      <c r="E2" s="47"/>
      <c r="F2" s="47"/>
      <c r="G2" s="47"/>
    </row>
    <row r="3" spans="1:7" ht="12.75" customHeight="1">
      <c r="A3" s="910"/>
      <c r="B3" s="497"/>
      <c r="C3" s="497"/>
      <c r="D3" s="497"/>
      <c r="E3" s="497"/>
      <c r="F3" s="497"/>
      <c r="G3" s="497"/>
    </row>
    <row r="4" spans="1:7" ht="12.75">
      <c r="A4" s="909" t="s">
        <v>1657</v>
      </c>
      <c r="B4" s="47"/>
      <c r="C4" s="47"/>
      <c r="D4" s="47"/>
      <c r="E4" s="47"/>
      <c r="F4" s="47"/>
      <c r="G4" s="47"/>
    </row>
    <row r="5" spans="1:7" ht="13.5" thickBot="1">
      <c r="A5" s="908"/>
      <c r="B5" s="699"/>
      <c r="C5" s="699"/>
      <c r="D5" s="699"/>
      <c r="E5" s="699"/>
      <c r="F5" s="699"/>
      <c r="G5" s="699"/>
    </row>
    <row r="6" spans="1:7" s="373" customFormat="1" ht="21" customHeight="1" thickTop="1">
      <c r="A6" s="906"/>
      <c r="B6" s="907"/>
      <c r="C6" s="906"/>
      <c r="D6" s="905" t="s">
        <v>1656</v>
      </c>
      <c r="E6" s="905"/>
      <c r="F6" s="905"/>
      <c r="G6" s="904"/>
    </row>
    <row r="7" spans="1:7" s="29" customFormat="1" ht="45.75" customHeight="1">
      <c r="A7" s="105" t="s">
        <v>1655</v>
      </c>
      <c r="B7" s="764" t="s">
        <v>267</v>
      </c>
      <c r="C7" s="105" t="s">
        <v>317</v>
      </c>
      <c r="D7" s="39" t="s">
        <v>188</v>
      </c>
      <c r="E7" s="105" t="s">
        <v>1654</v>
      </c>
      <c r="F7" s="105" t="s">
        <v>1653</v>
      </c>
      <c r="G7" s="42" t="s">
        <v>228</v>
      </c>
    </row>
    <row r="8" spans="1:7" ht="12.75">
      <c r="A8" s="898"/>
      <c r="B8" s="892"/>
      <c r="C8" s="891"/>
      <c r="D8" s="892"/>
      <c r="E8" s="891"/>
      <c r="F8" s="891"/>
      <c r="G8" s="876"/>
    </row>
    <row r="9" spans="1:7" ht="12.75">
      <c r="A9" s="893" t="s">
        <v>1445</v>
      </c>
      <c r="B9" s="892"/>
      <c r="C9" s="891"/>
      <c r="D9" s="892"/>
      <c r="E9" s="891"/>
      <c r="F9" s="891"/>
      <c r="G9" s="876"/>
    </row>
    <row r="10" spans="1:7" ht="12.75">
      <c r="A10" s="887" t="s">
        <v>667</v>
      </c>
      <c r="B10" s="903">
        <v>1363621</v>
      </c>
      <c r="C10" s="901">
        <v>955775</v>
      </c>
      <c r="D10" s="902">
        <v>407846</v>
      </c>
      <c r="E10" s="901">
        <v>185406</v>
      </c>
      <c r="F10" s="900">
        <v>67226</v>
      </c>
      <c r="G10" s="899">
        <v>155214</v>
      </c>
    </row>
    <row r="11" spans="1:7" ht="12.75">
      <c r="A11" s="886">
        <v>2015</v>
      </c>
      <c r="B11" s="903">
        <v>1418250</v>
      </c>
      <c r="C11" s="901">
        <v>976190</v>
      </c>
      <c r="D11" s="902">
        <v>442060</v>
      </c>
      <c r="E11" s="901">
        <v>202670</v>
      </c>
      <c r="F11" s="900">
        <v>71380</v>
      </c>
      <c r="G11" s="899">
        <v>168010</v>
      </c>
    </row>
    <row r="12" spans="1:7" ht="12.75">
      <c r="A12" s="886">
        <v>2020</v>
      </c>
      <c r="B12" s="903">
        <v>1481240</v>
      </c>
      <c r="C12" s="901">
        <v>1003710</v>
      </c>
      <c r="D12" s="902">
        <v>477540</v>
      </c>
      <c r="E12" s="901">
        <v>220880</v>
      </c>
      <c r="F12" s="900">
        <v>75640</v>
      </c>
      <c r="G12" s="899">
        <v>181020</v>
      </c>
    </row>
    <row r="13" spans="1:7" ht="12.75">
      <c r="A13" s="886">
        <v>2025</v>
      </c>
      <c r="B13" s="903">
        <v>1543240</v>
      </c>
      <c r="C13" s="901">
        <v>1029410</v>
      </c>
      <c r="D13" s="902">
        <v>513840</v>
      </c>
      <c r="E13" s="901">
        <v>239640</v>
      </c>
      <c r="F13" s="900">
        <v>80000</v>
      </c>
      <c r="G13" s="899">
        <v>194200</v>
      </c>
    </row>
    <row r="14" spans="1:7" ht="12.75">
      <c r="A14" s="886">
        <v>2030</v>
      </c>
      <c r="B14" s="903">
        <v>1602340</v>
      </c>
      <c r="C14" s="901">
        <v>1052130</v>
      </c>
      <c r="D14" s="902">
        <v>550200</v>
      </c>
      <c r="E14" s="901">
        <v>258510</v>
      </c>
      <c r="F14" s="900">
        <v>84380</v>
      </c>
      <c r="G14" s="899">
        <v>207310</v>
      </c>
    </row>
    <row r="15" spans="1:7" ht="12.75">
      <c r="A15" s="886">
        <v>2035</v>
      </c>
      <c r="B15" s="903">
        <v>1657500</v>
      </c>
      <c r="C15" s="901">
        <v>1071220</v>
      </c>
      <c r="D15" s="902">
        <v>586280</v>
      </c>
      <c r="E15" s="901">
        <v>277340</v>
      </c>
      <c r="F15" s="900">
        <v>88730</v>
      </c>
      <c r="G15" s="899">
        <v>220210</v>
      </c>
    </row>
    <row r="16" spans="1:7" ht="12.75">
      <c r="A16" s="886">
        <v>2040</v>
      </c>
      <c r="B16" s="903">
        <v>1708920</v>
      </c>
      <c r="C16" s="901">
        <v>1086710</v>
      </c>
      <c r="D16" s="902">
        <v>622200</v>
      </c>
      <c r="E16" s="901">
        <v>296320</v>
      </c>
      <c r="F16" s="900">
        <v>93020</v>
      </c>
      <c r="G16" s="899">
        <v>232860</v>
      </c>
    </row>
    <row r="17" spans="1:7" ht="12.75">
      <c r="A17" s="898"/>
      <c r="B17" s="892"/>
      <c r="C17" s="891"/>
      <c r="D17" s="890"/>
      <c r="E17" s="889"/>
      <c r="F17" s="889"/>
      <c r="G17" s="888"/>
    </row>
    <row r="18" spans="1:7" ht="12.75">
      <c r="A18" s="893" t="s">
        <v>1652</v>
      </c>
      <c r="B18" s="892"/>
      <c r="C18" s="891"/>
      <c r="D18" s="890"/>
      <c r="E18" s="889"/>
      <c r="F18" s="889"/>
      <c r="G18" s="888"/>
    </row>
    <row r="19" spans="1:7" ht="12.75">
      <c r="A19" s="897" t="s">
        <v>1651</v>
      </c>
      <c r="B19" s="894">
        <v>0.7886950552685956</v>
      </c>
      <c r="C19" s="883">
        <v>0.4235888098856</v>
      </c>
      <c r="D19" s="884">
        <v>1.6241678552379346</v>
      </c>
      <c r="E19" s="883">
        <v>1.7965680708249554</v>
      </c>
      <c r="F19" s="882">
        <v>1.2063714747283738</v>
      </c>
      <c r="G19" s="881">
        <v>1.5969915830651882</v>
      </c>
    </row>
    <row r="20" spans="1:7" ht="12.75">
      <c r="A20" s="896" t="s">
        <v>1650</v>
      </c>
      <c r="B20" s="894">
        <v>0.8729049405897138</v>
      </c>
      <c r="C20" s="883">
        <v>0.557572165764908</v>
      </c>
      <c r="D20" s="884">
        <v>1.5560281134493037</v>
      </c>
      <c r="E20" s="883">
        <v>1.7357017804571884</v>
      </c>
      <c r="F20" s="882">
        <v>1.1660970293527306</v>
      </c>
      <c r="G20" s="881">
        <v>1.5028614976609456</v>
      </c>
    </row>
    <row r="21" spans="1:7" ht="12.75">
      <c r="A21" s="895" t="s">
        <v>1649</v>
      </c>
      <c r="B21" s="894">
        <v>0.823462506272743</v>
      </c>
      <c r="C21" s="883">
        <v>0.5069343393586445</v>
      </c>
      <c r="D21" s="884">
        <v>1.4760679938573107</v>
      </c>
      <c r="E21" s="883">
        <v>1.6437275583061295</v>
      </c>
      <c r="F21" s="882">
        <v>1.127132625987648</v>
      </c>
      <c r="G21" s="881">
        <v>1.4155459659762393</v>
      </c>
    </row>
    <row r="22" spans="1:7" ht="12.75">
      <c r="A22" s="896" t="s">
        <v>1648</v>
      </c>
      <c r="B22" s="894">
        <v>0.7544509149697731</v>
      </c>
      <c r="C22" s="883">
        <v>0.4375717262826928</v>
      </c>
      <c r="D22" s="884">
        <v>1.376789959780944</v>
      </c>
      <c r="E22" s="883">
        <v>1.5274801394959292</v>
      </c>
      <c r="F22" s="882">
        <v>1.0717782721493263</v>
      </c>
      <c r="G22" s="881">
        <v>1.315106482967754</v>
      </c>
    </row>
    <row r="23" spans="1:7" ht="12.75">
      <c r="A23" s="896" t="s">
        <v>1647</v>
      </c>
      <c r="B23" s="894">
        <v>0.6792038427948954</v>
      </c>
      <c r="C23" s="883">
        <v>0.3602775458487528</v>
      </c>
      <c r="D23" s="884">
        <v>1.2784156008293746</v>
      </c>
      <c r="E23" s="883">
        <v>1.4161296941954893</v>
      </c>
      <c r="F23" s="882">
        <v>1.0104235335158362</v>
      </c>
      <c r="G23" s="881">
        <v>1.2146451984400786</v>
      </c>
    </row>
    <row r="24" spans="1:7" ht="12.75">
      <c r="A24" s="895" t="s">
        <v>1646</v>
      </c>
      <c r="B24" s="894">
        <v>0.6128935324879903</v>
      </c>
      <c r="C24" s="883">
        <v>0.28754456551556284</v>
      </c>
      <c r="D24" s="884">
        <v>1.1963819415932608</v>
      </c>
      <c r="E24" s="883">
        <v>1.332717783477988</v>
      </c>
      <c r="F24" s="882">
        <v>0.9488023180313832</v>
      </c>
      <c r="G24" s="881">
        <v>1.1233785977636135</v>
      </c>
    </row>
    <row r="25" spans="1:7" ht="12.75">
      <c r="A25" s="893" t="s">
        <v>47</v>
      </c>
      <c r="B25" s="892"/>
      <c r="C25" s="891"/>
      <c r="D25" s="892"/>
      <c r="E25" s="891"/>
      <c r="F25" s="891"/>
      <c r="G25" s="876"/>
    </row>
    <row r="26" spans="1:7" ht="12.75">
      <c r="A26" s="893" t="s">
        <v>1645</v>
      </c>
      <c r="B26" s="892"/>
      <c r="C26" s="891"/>
      <c r="D26" s="892"/>
      <c r="E26" s="891"/>
      <c r="F26" s="891"/>
      <c r="G26" s="876"/>
    </row>
    <row r="27" spans="1:7" ht="12.75">
      <c r="A27" s="893" t="s">
        <v>1644</v>
      </c>
      <c r="B27" s="892"/>
      <c r="C27" s="891"/>
      <c r="D27" s="890"/>
      <c r="E27" s="889"/>
      <c r="F27" s="889"/>
      <c r="G27" s="888"/>
    </row>
    <row r="28" spans="1:7" ht="12.75">
      <c r="A28" s="887" t="s">
        <v>667</v>
      </c>
      <c r="B28" s="885">
        <v>100</v>
      </c>
      <c r="C28" s="883">
        <v>70.0909563581083</v>
      </c>
      <c r="D28" s="884">
        <v>29.909043641891696</v>
      </c>
      <c r="E28" s="883">
        <v>13.596593188283254</v>
      </c>
      <c r="F28" s="882">
        <v>4.9299622109075765</v>
      </c>
      <c r="G28" s="881">
        <v>11.382488242700868</v>
      </c>
    </row>
    <row r="29" spans="1:7" ht="12.75">
      <c r="A29" s="886">
        <v>2015</v>
      </c>
      <c r="B29" s="885">
        <v>100</v>
      </c>
      <c r="C29" s="883">
        <v>68.83060109289617</v>
      </c>
      <c r="D29" s="884">
        <v>31.169398907103822</v>
      </c>
      <c r="E29" s="883">
        <v>14.290146307068571</v>
      </c>
      <c r="F29" s="882">
        <v>5.032963158822493</v>
      </c>
      <c r="G29" s="881">
        <v>11.846289441212763</v>
      </c>
    </row>
    <row r="30" spans="1:7" ht="12.75">
      <c r="A30" s="886">
        <v>2020</v>
      </c>
      <c r="B30" s="885">
        <v>100</v>
      </c>
      <c r="C30" s="883">
        <v>67.7614701196295</v>
      </c>
      <c r="D30" s="884">
        <v>32.23920499041344</v>
      </c>
      <c r="E30" s="883">
        <v>14.911830628392428</v>
      </c>
      <c r="F30" s="882">
        <v>5.106532364775458</v>
      </c>
      <c r="G30" s="881">
        <v>12.22084199724555</v>
      </c>
    </row>
    <row r="31" spans="1:7" ht="12.75">
      <c r="A31" s="886">
        <v>2025</v>
      </c>
      <c r="B31" s="885">
        <v>100</v>
      </c>
      <c r="C31" s="883">
        <v>66.70446592882507</v>
      </c>
      <c r="D31" s="884">
        <v>33.29618205852622</v>
      </c>
      <c r="E31" s="883">
        <v>15.528368886239342</v>
      </c>
      <c r="F31" s="882">
        <v>5.183898810295223</v>
      </c>
      <c r="G31" s="881">
        <v>12.583914361991654</v>
      </c>
    </row>
    <row r="32" spans="1:7" ht="12.75">
      <c r="A32" s="886">
        <v>2030</v>
      </c>
      <c r="B32" s="885">
        <v>100</v>
      </c>
      <c r="C32" s="883">
        <v>65.66209418725114</v>
      </c>
      <c r="D32" s="884">
        <v>34.337281725476494</v>
      </c>
      <c r="E32" s="883">
        <v>16.13328007788609</v>
      </c>
      <c r="F32" s="882">
        <v>5.266048404208845</v>
      </c>
      <c r="G32" s="881">
        <v>12.937953243381555</v>
      </c>
    </row>
    <row r="33" spans="1:7" ht="12.75">
      <c r="A33" s="886">
        <v>2035</v>
      </c>
      <c r="B33" s="885">
        <v>100</v>
      </c>
      <c r="C33" s="883">
        <v>64.62865761689291</v>
      </c>
      <c r="D33" s="884">
        <v>35.37134238310709</v>
      </c>
      <c r="E33" s="883">
        <v>16.73242835595777</v>
      </c>
      <c r="F33" s="882">
        <v>5.353242835595777</v>
      </c>
      <c r="G33" s="881">
        <v>13.285671191553543</v>
      </c>
    </row>
    <row r="34" spans="1:7" ht="12.75">
      <c r="A34" s="886">
        <v>2040</v>
      </c>
      <c r="B34" s="885">
        <v>100</v>
      </c>
      <c r="C34" s="883">
        <v>63.59045479015987</v>
      </c>
      <c r="D34" s="884">
        <v>36.40896004494066</v>
      </c>
      <c r="E34" s="883">
        <v>17.33960630105564</v>
      </c>
      <c r="F34" s="882">
        <v>5.443203894857571</v>
      </c>
      <c r="G34" s="881">
        <v>13.626149849027454</v>
      </c>
    </row>
    <row r="35" spans="1:7" ht="8.25" customHeight="1">
      <c r="A35" s="93"/>
      <c r="B35" s="880"/>
      <c r="C35" s="879"/>
      <c r="D35" s="880"/>
      <c r="E35" s="879"/>
      <c r="F35" s="879"/>
      <c r="G35" s="878"/>
    </row>
    <row r="36" spans="1:7" ht="12.75">
      <c r="A36" s="877"/>
      <c r="B36" s="876"/>
      <c r="C36" s="876"/>
      <c r="D36" s="876"/>
      <c r="E36" s="876"/>
      <c r="F36" s="876"/>
      <c r="G36" s="876"/>
    </row>
    <row r="37" s="148" customFormat="1" ht="12.75">
      <c r="A37" s="90" t="s">
        <v>1643</v>
      </c>
    </row>
    <row r="38" s="148" customFormat="1" ht="12.75">
      <c r="A38" s="90" t="s">
        <v>1437</v>
      </c>
    </row>
    <row r="39" s="148" customFormat="1" ht="12.75">
      <c r="A39" s="57" t="s">
        <v>116</v>
      </c>
    </row>
    <row r="40" s="148" customFormat="1" ht="12.75">
      <c r="A40" s="57" t="s">
        <v>333</v>
      </c>
    </row>
    <row r="41" s="148" customFormat="1" ht="12.75">
      <c r="A41" s="90" t="s">
        <v>1642</v>
      </c>
    </row>
    <row r="42" spans="1:6" s="148" customFormat="1" ht="12.75">
      <c r="A42" s="766" t="s">
        <v>1641</v>
      </c>
      <c r="F42" s="875"/>
    </row>
    <row r="43" ht="12.75">
      <c r="A43" s="766" t="s">
        <v>1640</v>
      </c>
    </row>
    <row r="44" ht="12.75">
      <c r="A44" s="389" t="s">
        <v>1639</v>
      </c>
    </row>
    <row r="45" ht="12.75">
      <c r="A45" s="389" t="s">
        <v>1638</v>
      </c>
    </row>
    <row r="46" ht="12.75">
      <c r="A46" s="324"/>
    </row>
    <row r="47" spans="1:3" ht="12.75">
      <c r="A47" s="324"/>
      <c r="C47" s="322"/>
    </row>
    <row r="48" ht="12.75">
      <c r="A48" s="324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2" customWidth="1"/>
    <col min="2" max="2" width="11.57421875" style="0" customWidth="1"/>
    <col min="3" max="3" width="10.00390625" style="0" customWidth="1"/>
    <col min="4" max="4" width="11.7109375" style="52" customWidth="1"/>
    <col min="5" max="5" width="11.7109375" style="4" customWidth="1"/>
    <col min="6" max="6" width="11.7109375" style="52" customWidth="1"/>
    <col min="7" max="7" width="12.57421875" style="0" customWidth="1"/>
  </cols>
  <sheetData>
    <row r="1" spans="1:7" ht="15.75">
      <c r="A1" s="12" t="s">
        <v>42</v>
      </c>
      <c r="B1" s="13"/>
      <c r="C1" s="13"/>
      <c r="D1" s="14"/>
      <c r="E1" s="15"/>
      <c r="F1" s="14"/>
      <c r="G1" s="13"/>
    </row>
    <row r="2" s="43" customFormat="1" ht="15.75">
      <c r="A2" s="61" t="s">
        <v>47</v>
      </c>
    </row>
    <row r="3" spans="1:7" ht="12.75">
      <c r="A3" s="46" t="s">
        <v>0</v>
      </c>
      <c r="B3" s="47"/>
      <c r="C3" s="47"/>
      <c r="D3" s="50"/>
      <c r="E3" s="48"/>
      <c r="F3" s="50"/>
      <c r="G3" s="47"/>
    </row>
    <row r="4" spans="1:7" ht="12.75">
      <c r="A4" s="49" t="s">
        <v>1</v>
      </c>
      <c r="B4" s="31"/>
      <c r="C4" s="31"/>
      <c r="D4" s="51"/>
      <c r="E4" s="32"/>
      <c r="F4" s="51"/>
      <c r="G4" s="31"/>
    </row>
    <row r="5" spans="1:7" ht="12.75">
      <c r="A5" s="49" t="s">
        <v>29</v>
      </c>
      <c r="B5" s="31"/>
      <c r="C5" s="31"/>
      <c r="D5" s="51"/>
      <c r="E5" s="32"/>
      <c r="F5" s="51"/>
      <c r="G5" s="31"/>
    </row>
    <row r="6" spans="1:7" ht="12.75">
      <c r="A6" s="49" t="s">
        <v>31</v>
      </c>
      <c r="B6" s="31"/>
      <c r="C6" s="31"/>
      <c r="D6" s="51"/>
      <c r="E6" s="32"/>
      <c r="F6" s="51"/>
      <c r="G6" s="31"/>
    </row>
    <row r="7" spans="1:7" ht="12.75">
      <c r="A7" s="49" t="s">
        <v>30</v>
      </c>
      <c r="B7" s="31"/>
      <c r="C7" s="31"/>
      <c r="D7" s="51"/>
      <c r="E7" s="32"/>
      <c r="F7" s="51"/>
      <c r="G7" s="31"/>
    </row>
    <row r="8" ht="12.75" customHeight="1" thickBot="1"/>
    <row r="9" spans="1:7" s="28" customFormat="1" ht="24" customHeight="1" thickTop="1">
      <c r="A9" s="23"/>
      <c r="B9" s="24" t="s">
        <v>2</v>
      </c>
      <c r="C9" s="33"/>
      <c r="D9" s="25"/>
      <c r="E9" s="26"/>
      <c r="F9" s="25"/>
      <c r="G9" s="27"/>
    </row>
    <row r="10" spans="1:8" s="30" customFormat="1" ht="45" customHeight="1">
      <c r="A10" s="37" t="s">
        <v>3</v>
      </c>
      <c r="B10" s="38" t="s">
        <v>4</v>
      </c>
      <c r="C10" s="39" t="s">
        <v>36</v>
      </c>
      <c r="D10" s="40" t="s">
        <v>5</v>
      </c>
      <c r="E10" s="41" t="s">
        <v>6</v>
      </c>
      <c r="F10" s="40" t="s">
        <v>7</v>
      </c>
      <c r="G10" s="42" t="s">
        <v>37</v>
      </c>
      <c r="H10" s="29"/>
    </row>
    <row r="11" spans="1:6" ht="12.75">
      <c r="A11" s="5"/>
      <c r="B11" s="6"/>
      <c r="C11" s="34"/>
      <c r="D11" s="53"/>
      <c r="E11" s="7"/>
      <c r="F11" s="53"/>
    </row>
    <row r="12" spans="1:8" ht="12.75">
      <c r="A12" s="5" t="s">
        <v>32</v>
      </c>
      <c r="B12" s="45">
        <v>130313</v>
      </c>
      <c r="C12" s="58" t="s">
        <v>41</v>
      </c>
      <c r="D12" s="21">
        <v>29755</v>
      </c>
      <c r="E12" s="54">
        <v>45792</v>
      </c>
      <c r="F12" s="21">
        <v>12024</v>
      </c>
      <c r="G12" s="55">
        <v>42742</v>
      </c>
      <c r="H12" s="1"/>
    </row>
    <row r="13" spans="1:8" ht="12.75">
      <c r="A13" s="5" t="s">
        <v>33</v>
      </c>
      <c r="B13" s="45">
        <v>108579</v>
      </c>
      <c r="C13" s="44">
        <v>-4.6</v>
      </c>
      <c r="D13" s="54">
        <v>27809</v>
      </c>
      <c r="E13" s="21">
        <v>39364</v>
      </c>
      <c r="F13" s="54">
        <v>9927</v>
      </c>
      <c r="G13" s="36">
        <v>31479</v>
      </c>
      <c r="H13" s="1"/>
    </row>
    <row r="14" spans="1:7" s="3" customFormat="1" ht="12.75">
      <c r="A14" s="8" t="s">
        <v>8</v>
      </c>
      <c r="B14" s="45">
        <v>84165</v>
      </c>
      <c r="C14" s="44">
        <v>-1.8</v>
      </c>
      <c r="D14" s="54">
        <v>25440</v>
      </c>
      <c r="E14" s="21">
        <v>25864</v>
      </c>
      <c r="F14" s="54">
        <v>7670</v>
      </c>
      <c r="G14" s="36">
        <v>25191</v>
      </c>
    </row>
    <row r="15" spans="1:7" s="3" customFormat="1" ht="12.75">
      <c r="A15" s="8" t="s">
        <v>9</v>
      </c>
      <c r="B15" s="45">
        <v>73138</v>
      </c>
      <c r="C15" s="44">
        <v>-3.5</v>
      </c>
      <c r="D15" s="54">
        <v>19126</v>
      </c>
      <c r="E15" s="21">
        <v>24450</v>
      </c>
      <c r="F15" s="54">
        <v>7781</v>
      </c>
      <c r="G15" s="36">
        <v>21781</v>
      </c>
    </row>
    <row r="16" spans="1:7" s="3" customFormat="1" ht="12.75">
      <c r="A16" s="8" t="s">
        <v>10</v>
      </c>
      <c r="B16" s="45">
        <v>69800</v>
      </c>
      <c r="C16" s="44">
        <v>-0.7</v>
      </c>
      <c r="D16" s="54">
        <v>21275</v>
      </c>
      <c r="E16" s="21">
        <v>21481</v>
      </c>
      <c r="F16" s="54">
        <v>7134</v>
      </c>
      <c r="G16" s="36">
        <v>19910</v>
      </c>
    </row>
    <row r="17" spans="1:7" s="3" customFormat="1" ht="12.75">
      <c r="A17" s="8" t="s">
        <v>11</v>
      </c>
      <c r="B17" s="45">
        <v>62959</v>
      </c>
      <c r="C17" s="44">
        <v>-1.7</v>
      </c>
      <c r="D17" s="54">
        <v>19799</v>
      </c>
      <c r="E17" s="21">
        <v>19808</v>
      </c>
      <c r="F17" s="54">
        <v>6624</v>
      </c>
      <c r="G17" s="36">
        <v>16728</v>
      </c>
    </row>
    <row r="18" spans="1:7" s="3" customFormat="1" ht="12.75">
      <c r="A18" s="8" t="s">
        <v>12</v>
      </c>
      <c r="B18" s="45">
        <v>56897</v>
      </c>
      <c r="C18" s="44">
        <v>-1.7</v>
      </c>
      <c r="D18" s="54">
        <v>20671</v>
      </c>
      <c r="E18" s="21">
        <v>16001</v>
      </c>
      <c r="F18" s="54">
        <v>5194</v>
      </c>
      <c r="G18" s="36">
        <v>15031</v>
      </c>
    </row>
    <row r="19" spans="1:7" s="3" customFormat="1" ht="12.75">
      <c r="A19" s="8" t="s">
        <v>13</v>
      </c>
      <c r="B19" s="45">
        <v>57985</v>
      </c>
      <c r="C19" s="44">
        <v>0.3</v>
      </c>
      <c r="D19" s="54">
        <v>20236</v>
      </c>
      <c r="E19" s="21">
        <v>17034</v>
      </c>
      <c r="F19" s="54">
        <v>5811</v>
      </c>
      <c r="G19" s="36">
        <v>14904</v>
      </c>
    </row>
    <row r="20" spans="1:7" s="3" customFormat="1" ht="12.75">
      <c r="A20" s="8" t="s">
        <v>14</v>
      </c>
      <c r="B20" s="45">
        <v>80578</v>
      </c>
      <c r="C20" s="44">
        <v>5.5</v>
      </c>
      <c r="D20" s="54">
        <v>28068</v>
      </c>
      <c r="E20" s="21">
        <v>24991</v>
      </c>
      <c r="F20" s="54">
        <v>8935</v>
      </c>
      <c r="G20" s="36">
        <v>18584</v>
      </c>
    </row>
    <row r="21" spans="1:7" s="3" customFormat="1" ht="12.75">
      <c r="A21" s="8" t="s">
        <v>15</v>
      </c>
      <c r="B21" s="45">
        <v>89990</v>
      </c>
      <c r="C21" s="44">
        <v>1.8</v>
      </c>
      <c r="D21" s="54">
        <v>31194</v>
      </c>
      <c r="E21" s="21">
        <v>26754</v>
      </c>
      <c r="F21" s="54">
        <v>11859</v>
      </c>
      <c r="G21" s="36">
        <v>20183</v>
      </c>
    </row>
    <row r="22" spans="1:7" s="3" customFormat="1" ht="12.75">
      <c r="A22" s="8" t="s">
        <v>16</v>
      </c>
      <c r="B22" s="45">
        <v>109020</v>
      </c>
      <c r="C22" s="44">
        <v>3.3</v>
      </c>
      <c r="D22" s="54">
        <v>40205</v>
      </c>
      <c r="E22" s="21">
        <v>33285</v>
      </c>
      <c r="F22" s="54">
        <v>15392</v>
      </c>
      <c r="G22" s="36">
        <v>20138</v>
      </c>
    </row>
    <row r="23" spans="1:7" s="3" customFormat="1" ht="12.75">
      <c r="A23" s="8"/>
      <c r="B23" s="45"/>
      <c r="C23" s="44"/>
      <c r="D23" s="54"/>
      <c r="E23" s="21"/>
      <c r="F23" s="54"/>
      <c r="G23" s="36"/>
    </row>
    <row r="24" spans="1:7" s="3" customFormat="1" ht="12.75">
      <c r="A24" s="8" t="s">
        <v>17</v>
      </c>
      <c r="B24" s="45">
        <v>154001</v>
      </c>
      <c r="C24" s="44">
        <v>9.4</v>
      </c>
      <c r="D24" s="54">
        <v>58504</v>
      </c>
      <c r="E24" s="21">
        <v>46843</v>
      </c>
      <c r="F24" s="54">
        <v>20734</v>
      </c>
      <c r="G24" s="36">
        <v>27920</v>
      </c>
    </row>
    <row r="25" spans="1:7" s="3" customFormat="1" ht="12.75">
      <c r="A25" s="8" t="s">
        <v>18</v>
      </c>
      <c r="B25" s="45">
        <v>191874</v>
      </c>
      <c r="C25" s="44">
        <v>2.2</v>
      </c>
      <c r="D25" s="54">
        <v>81993</v>
      </c>
      <c r="E25" s="21">
        <v>55382</v>
      </c>
      <c r="F25" s="54">
        <v>23952</v>
      </c>
      <c r="G25" s="36">
        <v>30547</v>
      </c>
    </row>
    <row r="26" spans="1:7" s="3" customFormat="1" ht="12.75">
      <c r="A26" s="8" t="s">
        <v>19</v>
      </c>
      <c r="B26" s="45">
        <v>255881</v>
      </c>
      <c r="C26" s="44">
        <v>3</v>
      </c>
      <c r="D26" s="54">
        <v>123496</v>
      </c>
      <c r="E26" s="21">
        <v>64895</v>
      </c>
      <c r="F26" s="54">
        <v>29438</v>
      </c>
      <c r="G26" s="36">
        <v>38052</v>
      </c>
    </row>
    <row r="27" spans="1:7" s="3" customFormat="1" ht="12.75">
      <c r="A27" s="8" t="s">
        <v>20</v>
      </c>
      <c r="B27" s="45">
        <v>368300</v>
      </c>
      <c r="C27" s="44">
        <v>3.6</v>
      </c>
      <c r="D27" s="54">
        <v>202887</v>
      </c>
      <c r="E27" s="21">
        <v>73325</v>
      </c>
      <c r="F27" s="54">
        <v>35942</v>
      </c>
      <c r="G27" s="36">
        <v>56146</v>
      </c>
    </row>
    <row r="28" spans="1:7" s="3" customFormat="1" ht="12.75">
      <c r="A28" s="8" t="s">
        <v>21</v>
      </c>
      <c r="B28" s="45">
        <v>422770</v>
      </c>
      <c r="C28" s="44">
        <v>1.4</v>
      </c>
      <c r="D28" s="54">
        <v>257696</v>
      </c>
      <c r="E28" s="21">
        <v>73276</v>
      </c>
      <c r="F28" s="54">
        <v>35818</v>
      </c>
      <c r="G28" s="36">
        <v>55980</v>
      </c>
    </row>
    <row r="29" spans="1:7" s="3" customFormat="1" ht="12.75">
      <c r="A29" s="8" t="s">
        <v>22</v>
      </c>
      <c r="B29" s="45">
        <v>499794</v>
      </c>
      <c r="C29" s="44">
        <v>1.7</v>
      </c>
      <c r="D29" s="54">
        <v>353020</v>
      </c>
      <c r="E29" s="21">
        <v>68350</v>
      </c>
      <c r="F29" s="54">
        <v>29905</v>
      </c>
      <c r="G29" s="36">
        <v>48519</v>
      </c>
    </row>
    <row r="30" spans="1:7" s="3" customFormat="1" ht="12.75">
      <c r="A30" s="8" t="s">
        <v>23</v>
      </c>
      <c r="B30" s="45">
        <v>632772</v>
      </c>
      <c r="C30" s="44">
        <v>2.4</v>
      </c>
      <c r="D30" s="54">
        <v>500409</v>
      </c>
      <c r="E30" s="21">
        <v>61332</v>
      </c>
      <c r="F30" s="54">
        <v>28176</v>
      </c>
      <c r="G30" s="36">
        <v>42855</v>
      </c>
    </row>
    <row r="31" spans="1:7" s="3" customFormat="1" ht="12.75">
      <c r="A31" s="8" t="s">
        <v>24</v>
      </c>
      <c r="B31" s="45">
        <v>769913</v>
      </c>
      <c r="C31" s="44">
        <v>2</v>
      </c>
      <c r="D31" s="54">
        <v>630528</v>
      </c>
      <c r="E31" s="21">
        <v>63468</v>
      </c>
      <c r="F31" s="54">
        <v>29761</v>
      </c>
      <c r="G31" s="36">
        <v>46156</v>
      </c>
    </row>
    <row r="32" spans="1:7" s="3" customFormat="1" ht="12.75">
      <c r="A32" s="8" t="s">
        <v>25</v>
      </c>
      <c r="B32" s="45">
        <v>964691</v>
      </c>
      <c r="C32" s="44">
        <v>2.3</v>
      </c>
      <c r="D32" s="54">
        <v>762565</v>
      </c>
      <c r="E32" s="21">
        <v>92053</v>
      </c>
      <c r="F32" s="54">
        <v>39082</v>
      </c>
      <c r="G32" s="36">
        <v>70991</v>
      </c>
    </row>
    <row r="33" spans="1:7" s="3" customFormat="1" ht="12.75">
      <c r="A33" s="8" t="s">
        <v>26</v>
      </c>
      <c r="B33" s="45">
        <v>1108229</v>
      </c>
      <c r="C33" s="44">
        <v>1.4</v>
      </c>
      <c r="D33" s="54">
        <v>836231</v>
      </c>
      <c r="E33" s="21">
        <v>120317</v>
      </c>
      <c r="F33" s="54">
        <v>51177</v>
      </c>
      <c r="G33" s="36">
        <v>100504</v>
      </c>
    </row>
    <row r="34" spans="1:7" s="3" customFormat="1" ht="12.75">
      <c r="A34" s="8" t="s">
        <v>28</v>
      </c>
      <c r="B34" s="45">
        <v>1211537</v>
      </c>
      <c r="C34" s="44">
        <v>0.9</v>
      </c>
      <c r="D34" s="54">
        <v>876156</v>
      </c>
      <c r="E34" s="21">
        <v>148677</v>
      </c>
      <c r="F34" s="54">
        <v>58463</v>
      </c>
      <c r="G34" s="36">
        <f>128094+147</f>
        <v>128241</v>
      </c>
    </row>
    <row r="35" spans="1:7" s="3" customFormat="1" ht="12.75">
      <c r="A35" s="8" t="s">
        <v>43</v>
      </c>
      <c r="B35" s="45">
        <v>1360301</v>
      </c>
      <c r="C35" s="44">
        <v>1.2</v>
      </c>
      <c r="D35" s="54">
        <v>953207</v>
      </c>
      <c r="E35" s="21">
        <v>185079</v>
      </c>
      <c r="F35" s="54">
        <v>67091</v>
      </c>
      <c r="G35" s="36">
        <v>154924</v>
      </c>
    </row>
    <row r="36" spans="1:7" s="3" customFormat="1" ht="12.75">
      <c r="A36" s="9"/>
      <c r="B36" s="9"/>
      <c r="C36" s="35"/>
      <c r="D36" s="56"/>
      <c r="E36" s="10"/>
      <c r="F36" s="56"/>
      <c r="G36" s="11"/>
    </row>
    <row r="37" spans="1:6" s="3" customFormat="1" ht="12.75">
      <c r="A37" s="2"/>
      <c r="C37" s="22"/>
      <c r="D37" s="52"/>
      <c r="E37" s="4"/>
      <c r="F37" s="52"/>
    </row>
    <row r="38" spans="1:6" s="3" customFormat="1" ht="12.75">
      <c r="A38" s="57" t="s">
        <v>40</v>
      </c>
      <c r="C38" s="22"/>
      <c r="D38" s="52"/>
      <c r="E38" s="4"/>
      <c r="F38" s="52"/>
    </row>
    <row r="39" spans="1:6" s="17" customFormat="1" ht="12.75">
      <c r="A39" s="20" t="s">
        <v>38</v>
      </c>
      <c r="D39" s="18"/>
      <c r="E39" s="19"/>
      <c r="F39" s="18"/>
    </row>
    <row r="40" spans="1:6" s="3" customFormat="1" ht="12.75">
      <c r="A40" s="16" t="s">
        <v>39</v>
      </c>
      <c r="C40" s="22"/>
      <c r="D40" s="52"/>
      <c r="E40" s="4"/>
      <c r="F40" s="52"/>
    </row>
    <row r="41" spans="1:6" s="17" customFormat="1" ht="12.75">
      <c r="A41" s="20" t="s">
        <v>34</v>
      </c>
      <c r="D41" s="18"/>
      <c r="E41" s="19"/>
      <c r="F41" s="18"/>
    </row>
    <row r="42" spans="1:6" s="17" customFormat="1" ht="12.75">
      <c r="A42" s="20" t="s">
        <v>35</v>
      </c>
      <c r="D42" s="18"/>
      <c r="E42" s="19"/>
      <c r="F42" s="18"/>
    </row>
    <row r="43" spans="1:6" s="17" customFormat="1" ht="12.75">
      <c r="A43" s="16" t="s">
        <v>27</v>
      </c>
      <c r="D43" s="18"/>
      <c r="E43" s="19"/>
      <c r="F43" s="18"/>
    </row>
    <row r="44" spans="1:6" s="17" customFormat="1" ht="12.75">
      <c r="A44" s="16" t="s">
        <v>44</v>
      </c>
      <c r="D44" s="18"/>
      <c r="E44" s="19"/>
      <c r="F44" s="18"/>
    </row>
    <row r="45" spans="1:6" s="17" customFormat="1" ht="12.75">
      <c r="A45" s="60" t="s">
        <v>45</v>
      </c>
      <c r="D45" s="18"/>
      <c r="E45" s="19"/>
      <c r="F45" s="18"/>
    </row>
    <row r="46" ht="12.75">
      <c r="A46" s="59" t="s">
        <v>46</v>
      </c>
    </row>
    <row r="47" ht="12.75">
      <c r="A47" s="59" t="s">
        <v>48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4" width="8.57421875" style="0" customWidth="1"/>
    <col min="5" max="5" width="9.8515625" style="0" customWidth="1"/>
    <col min="6" max="7" width="8.57421875" style="0" customWidth="1"/>
    <col min="8" max="8" width="9.8515625" style="0" customWidth="1"/>
    <col min="9" max="10" width="8.57421875" style="0" customWidth="1"/>
    <col min="11" max="11" width="9.8515625" style="0" customWidth="1"/>
    <col min="12" max="13" width="8.57421875" style="0" customWidth="1"/>
  </cols>
  <sheetData>
    <row r="1" spans="1:13" ht="15.75">
      <c r="A1" s="85" t="s">
        <v>1688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</row>
    <row r="2" spans="1:13" s="63" customFormat="1" ht="12.75" customHeight="1">
      <c r="A2" s="928" t="s">
        <v>47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</row>
    <row r="3" spans="1:13" ht="12.75">
      <c r="A3" s="926" t="s">
        <v>1687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12.75" customHeight="1" thickBot="1"/>
    <row r="5" spans="1:13" s="28" customFormat="1" ht="24" customHeight="1" thickTop="1">
      <c r="A5" s="925"/>
      <c r="B5" s="923" t="s">
        <v>1686</v>
      </c>
      <c r="C5" s="924"/>
      <c r="D5" s="924"/>
      <c r="E5" s="923" t="s">
        <v>1685</v>
      </c>
      <c r="F5" s="143"/>
      <c r="G5" s="143"/>
      <c r="H5" s="24">
        <v>2030</v>
      </c>
      <c r="I5" s="143"/>
      <c r="J5" s="143"/>
      <c r="K5" s="24">
        <v>2040</v>
      </c>
      <c r="L5" s="24"/>
      <c r="M5" s="24"/>
    </row>
    <row r="6" spans="1:13" s="921" customFormat="1" ht="43.5" customHeight="1">
      <c r="A6" s="105" t="s">
        <v>1684</v>
      </c>
      <c r="B6" s="105" t="s">
        <v>1683</v>
      </c>
      <c r="C6" s="38" t="s">
        <v>1547</v>
      </c>
      <c r="D6" s="38" t="s">
        <v>1529</v>
      </c>
      <c r="E6" s="105" t="s">
        <v>1682</v>
      </c>
      <c r="F6" s="38" t="s">
        <v>1547</v>
      </c>
      <c r="G6" s="38" t="s">
        <v>1529</v>
      </c>
      <c r="H6" s="105" t="s">
        <v>1681</v>
      </c>
      <c r="I6" s="38" t="s">
        <v>1547</v>
      </c>
      <c r="J6" s="38" t="s">
        <v>1529</v>
      </c>
      <c r="K6" s="105" t="s">
        <v>1681</v>
      </c>
      <c r="L6" s="922" t="s">
        <v>1547</v>
      </c>
      <c r="M6" s="489" t="s">
        <v>1529</v>
      </c>
    </row>
    <row r="7" spans="1:13" ht="8.25" customHeight="1">
      <c r="A7" s="6"/>
      <c r="B7" s="6"/>
      <c r="C7" s="6"/>
      <c r="D7" s="6"/>
      <c r="E7" s="6"/>
      <c r="F7" s="920"/>
      <c r="G7" s="920"/>
      <c r="H7" s="6"/>
      <c r="I7" s="6"/>
      <c r="J7" s="6"/>
      <c r="K7" s="6"/>
      <c r="L7" s="652"/>
      <c r="M7" s="63"/>
    </row>
    <row r="8" spans="1:13" ht="12.75">
      <c r="A8" s="165" t="s">
        <v>188</v>
      </c>
      <c r="B8" s="918">
        <f aca="true" t="shared" si="0" ref="B8:M8">SUM(B10:B27)</f>
        <v>1363621</v>
      </c>
      <c r="C8" s="918">
        <f t="shared" si="0"/>
        <v>682892</v>
      </c>
      <c r="D8" s="918">
        <f t="shared" si="0"/>
        <v>680729</v>
      </c>
      <c r="E8" s="918">
        <f t="shared" si="0"/>
        <v>1481236.4600000002</v>
      </c>
      <c r="F8" s="918">
        <f t="shared" si="0"/>
        <v>740174.1591796875</v>
      </c>
      <c r="G8" s="918">
        <f t="shared" si="0"/>
        <v>741062.314453125</v>
      </c>
      <c r="H8" s="918">
        <f t="shared" si="0"/>
        <v>1602337.97</v>
      </c>
      <c r="I8" s="919">
        <f t="shared" si="0"/>
        <v>798944.5859375</v>
      </c>
      <c r="J8" s="919">
        <f t="shared" si="0"/>
        <v>803393.3828125</v>
      </c>
      <c r="K8" s="918">
        <f t="shared" si="0"/>
        <v>1708915.3099999996</v>
      </c>
      <c r="L8" s="918">
        <f t="shared" si="0"/>
        <v>849652.689453125</v>
      </c>
      <c r="M8" s="917">
        <f t="shared" si="0"/>
        <v>859262.6171875</v>
      </c>
    </row>
    <row r="9" spans="1:13" ht="9" customHeight="1">
      <c r="A9" s="6"/>
      <c r="B9" s="6"/>
      <c r="C9" s="6"/>
      <c r="D9" s="6"/>
      <c r="E9" s="6"/>
      <c r="F9" s="6"/>
      <c r="G9" s="6"/>
      <c r="H9" s="6"/>
      <c r="I9" s="334"/>
      <c r="J9" s="334"/>
      <c r="K9" s="6"/>
      <c r="L9" s="6"/>
      <c r="M9" s="63"/>
    </row>
    <row r="10" spans="1:13" ht="12.75">
      <c r="A10" s="6" t="s">
        <v>1680</v>
      </c>
      <c r="B10" s="914">
        <v>87180</v>
      </c>
      <c r="C10" s="913">
        <v>44890</v>
      </c>
      <c r="D10" s="914">
        <v>42290</v>
      </c>
      <c r="E10" s="914">
        <v>99685.6</v>
      </c>
      <c r="F10" s="913">
        <v>51297.58203125</v>
      </c>
      <c r="G10" s="914">
        <v>48388.0234375</v>
      </c>
      <c r="H10" s="914">
        <v>104779.14</v>
      </c>
      <c r="I10" s="916">
        <v>53889.96875</v>
      </c>
      <c r="J10" s="915">
        <v>50889.171875</v>
      </c>
      <c r="K10" s="914">
        <v>110839.45</v>
      </c>
      <c r="L10" s="913">
        <v>56983.6171875</v>
      </c>
      <c r="M10" s="912">
        <v>53855.8359375</v>
      </c>
    </row>
    <row r="11" spans="1:13" ht="12.75">
      <c r="A11" s="6" t="s">
        <v>1679</v>
      </c>
      <c r="B11" s="914">
        <v>83269</v>
      </c>
      <c r="C11" s="913">
        <v>42811</v>
      </c>
      <c r="D11" s="914">
        <v>40458</v>
      </c>
      <c r="E11" s="914">
        <v>92927.44</v>
      </c>
      <c r="F11" s="913">
        <v>47953.5703125</v>
      </c>
      <c r="G11" s="914">
        <v>44973.8671875</v>
      </c>
      <c r="H11" s="914">
        <v>99767.75</v>
      </c>
      <c r="I11" s="916">
        <v>51463.7578125</v>
      </c>
      <c r="J11" s="915">
        <v>48303.9921875</v>
      </c>
      <c r="K11" s="914">
        <v>104522.97</v>
      </c>
      <c r="L11" s="913">
        <v>53875.08203125</v>
      </c>
      <c r="M11" s="912">
        <v>50647.88671875</v>
      </c>
    </row>
    <row r="12" spans="1:13" ht="12.75">
      <c r="A12" s="6" t="s">
        <v>1678</v>
      </c>
      <c r="B12" s="914">
        <v>81629</v>
      </c>
      <c r="C12" s="913">
        <v>41751</v>
      </c>
      <c r="D12" s="914">
        <v>39878</v>
      </c>
      <c r="E12" s="914">
        <v>82139.05</v>
      </c>
      <c r="F12" s="913">
        <v>42466.578125</v>
      </c>
      <c r="G12" s="914">
        <v>39672.48046875</v>
      </c>
      <c r="H12" s="914">
        <v>95896.02</v>
      </c>
      <c r="I12" s="916">
        <v>49510.44921875</v>
      </c>
      <c r="J12" s="915">
        <v>46385.57421875</v>
      </c>
      <c r="K12" s="914">
        <v>101000.48</v>
      </c>
      <c r="L12" s="913">
        <v>52109.203125</v>
      </c>
      <c r="M12" s="912">
        <v>48891.28125</v>
      </c>
    </row>
    <row r="13" spans="1:13" ht="12.75">
      <c r="A13" s="6" t="s">
        <v>1677</v>
      </c>
      <c r="B13" s="914">
        <v>85649</v>
      </c>
      <c r="C13" s="913">
        <v>44420</v>
      </c>
      <c r="D13" s="914">
        <v>41229</v>
      </c>
      <c r="E13" s="914">
        <v>83906.02</v>
      </c>
      <c r="F13" s="913">
        <v>43351.40625</v>
      </c>
      <c r="G13" s="914">
        <v>40554.6171875</v>
      </c>
      <c r="H13" s="914">
        <v>94374.89</v>
      </c>
      <c r="I13" s="916">
        <v>48920.734375</v>
      </c>
      <c r="J13" s="915">
        <v>45454.15625</v>
      </c>
      <c r="K13" s="914">
        <v>101222.29</v>
      </c>
      <c r="L13" s="913">
        <v>52434.70703125</v>
      </c>
      <c r="M13" s="912">
        <v>48787.58203125</v>
      </c>
    </row>
    <row r="14" spans="1:13" ht="12.75">
      <c r="A14" s="6" t="s">
        <v>1676</v>
      </c>
      <c r="B14" s="914">
        <v>95834</v>
      </c>
      <c r="C14" s="913">
        <v>52001</v>
      </c>
      <c r="D14" s="914">
        <v>43833</v>
      </c>
      <c r="E14" s="914">
        <v>98714.02</v>
      </c>
      <c r="F14" s="913">
        <v>52100.53515625</v>
      </c>
      <c r="G14" s="914">
        <v>46613.48828125</v>
      </c>
      <c r="H14" s="914">
        <v>99832.93</v>
      </c>
      <c r="I14" s="916">
        <v>53145.71484375</v>
      </c>
      <c r="J14" s="915">
        <v>46687.21875</v>
      </c>
      <c r="K14" s="914">
        <v>113581.98</v>
      </c>
      <c r="L14" s="913">
        <v>60182.828125</v>
      </c>
      <c r="M14" s="912">
        <v>53399.16015625</v>
      </c>
    </row>
    <row r="15" spans="1:13" ht="12.75">
      <c r="A15" s="6" t="s">
        <v>1675</v>
      </c>
      <c r="B15" s="914">
        <v>96929</v>
      </c>
      <c r="C15" s="913">
        <v>50562</v>
      </c>
      <c r="D15" s="914">
        <v>46367</v>
      </c>
      <c r="E15" s="914">
        <v>103136.98</v>
      </c>
      <c r="F15" s="913">
        <v>52631.1796875</v>
      </c>
      <c r="G15" s="914">
        <v>50505.796875</v>
      </c>
      <c r="H15" s="914">
        <v>102053.52</v>
      </c>
      <c r="I15" s="916">
        <v>51948.98828125</v>
      </c>
      <c r="J15" s="915">
        <v>50104.52734375</v>
      </c>
      <c r="K15" s="914">
        <v>112521.93</v>
      </c>
      <c r="L15" s="913">
        <v>57515.44140625</v>
      </c>
      <c r="M15" s="912">
        <v>55006.48828125</v>
      </c>
    </row>
    <row r="16" spans="1:13" ht="12.75">
      <c r="A16" s="6" t="s">
        <v>1674</v>
      </c>
      <c r="B16" s="914">
        <v>88280</v>
      </c>
      <c r="C16" s="913">
        <v>45053</v>
      </c>
      <c r="D16" s="914">
        <v>43227</v>
      </c>
      <c r="E16" s="914">
        <v>95037.97</v>
      </c>
      <c r="F16" s="913">
        <v>48853.85546875</v>
      </c>
      <c r="G16" s="914">
        <v>46184.109375</v>
      </c>
      <c r="H16" s="914">
        <v>99548.39</v>
      </c>
      <c r="I16" s="916">
        <v>50005.36328125</v>
      </c>
      <c r="J16" s="915">
        <v>49543.02734375</v>
      </c>
      <c r="K16" s="914">
        <v>100711.33</v>
      </c>
      <c r="L16" s="913">
        <v>51079.078125</v>
      </c>
      <c r="M16" s="912">
        <v>49632.25</v>
      </c>
    </row>
    <row r="17" spans="1:13" ht="12.75">
      <c r="A17" s="6" t="s">
        <v>1673</v>
      </c>
      <c r="B17" s="914">
        <v>86374</v>
      </c>
      <c r="C17" s="913">
        <v>43779</v>
      </c>
      <c r="D17" s="914">
        <v>42595</v>
      </c>
      <c r="E17" s="914">
        <v>92921.77</v>
      </c>
      <c r="F17" s="913">
        <v>47918.65234375</v>
      </c>
      <c r="G17" s="914">
        <v>45003.1171875</v>
      </c>
      <c r="H17" s="914">
        <v>100593.76</v>
      </c>
      <c r="I17" s="916">
        <v>50793.203125</v>
      </c>
      <c r="J17" s="915">
        <v>49800.5546875</v>
      </c>
      <c r="K17" s="914">
        <v>99593.98</v>
      </c>
      <c r="L17" s="913">
        <v>50168.3515625</v>
      </c>
      <c r="M17" s="912">
        <v>49425.625</v>
      </c>
    </row>
    <row r="18" spans="1:13" ht="12.75">
      <c r="A18" s="6" t="s">
        <v>1672</v>
      </c>
      <c r="B18" s="914">
        <v>89757</v>
      </c>
      <c r="C18" s="913">
        <v>45343</v>
      </c>
      <c r="D18" s="914">
        <v>44414</v>
      </c>
      <c r="E18" s="914">
        <v>85226.84</v>
      </c>
      <c r="F18" s="913">
        <v>42868.3515625</v>
      </c>
      <c r="G18" s="914">
        <v>42358.48828125</v>
      </c>
      <c r="H18" s="914">
        <v>93008.09</v>
      </c>
      <c r="I18" s="916">
        <v>47212.65625</v>
      </c>
      <c r="J18" s="915">
        <v>45795.4375</v>
      </c>
      <c r="K18" s="914">
        <v>97584.17</v>
      </c>
      <c r="L18" s="913">
        <v>48412.921875</v>
      </c>
      <c r="M18" s="912">
        <v>49171.25390625</v>
      </c>
    </row>
    <row r="19" spans="1:13" ht="12.75">
      <c r="A19" s="6" t="s">
        <v>1671</v>
      </c>
      <c r="B19" s="914">
        <v>95595</v>
      </c>
      <c r="C19" s="913">
        <v>48104</v>
      </c>
      <c r="D19" s="914">
        <v>47491</v>
      </c>
      <c r="E19" s="914">
        <v>83403.96</v>
      </c>
      <c r="F19" s="913">
        <v>41597.38671875</v>
      </c>
      <c r="G19" s="914">
        <v>41806.578125</v>
      </c>
      <c r="H19" s="914">
        <v>90780.76</v>
      </c>
      <c r="I19" s="916">
        <v>46175.9375</v>
      </c>
      <c r="J19" s="915">
        <v>44604.82421875</v>
      </c>
      <c r="K19" s="914">
        <v>98511.28</v>
      </c>
      <c r="L19" s="913">
        <v>49094.83203125</v>
      </c>
      <c r="M19" s="912">
        <v>49416.4453125</v>
      </c>
    </row>
    <row r="20" spans="1:13" ht="12.75">
      <c r="A20" s="6" t="s">
        <v>1670</v>
      </c>
      <c r="B20" s="914">
        <v>98262</v>
      </c>
      <c r="C20" s="913">
        <v>49004</v>
      </c>
      <c r="D20" s="914">
        <v>49258</v>
      </c>
      <c r="E20" s="914">
        <v>87716.13</v>
      </c>
      <c r="F20" s="913">
        <v>44112.22265625</v>
      </c>
      <c r="G20" s="914">
        <v>43603.90234375</v>
      </c>
      <c r="H20" s="914">
        <v>84050.07</v>
      </c>
      <c r="I20" s="916">
        <v>42126.3359375</v>
      </c>
      <c r="J20" s="915">
        <v>41923.734375</v>
      </c>
      <c r="K20" s="914">
        <v>91888.17</v>
      </c>
      <c r="L20" s="913">
        <v>46490.8359375</v>
      </c>
      <c r="M20" s="912">
        <v>45397.33203125</v>
      </c>
    </row>
    <row r="21" spans="1:13" ht="12.75">
      <c r="A21" s="6" t="s">
        <v>1669</v>
      </c>
      <c r="B21" s="914">
        <v>93653</v>
      </c>
      <c r="C21" s="913">
        <v>46302</v>
      </c>
      <c r="D21" s="914">
        <v>47351</v>
      </c>
      <c r="E21" s="914">
        <v>93641.53</v>
      </c>
      <c r="F21" s="913">
        <v>46799.84765625</v>
      </c>
      <c r="G21" s="914">
        <v>46841.6875</v>
      </c>
      <c r="H21" s="914">
        <v>82614.69</v>
      </c>
      <c r="I21" s="916">
        <v>41000.8515625</v>
      </c>
      <c r="J21" s="915">
        <v>41613.8359375</v>
      </c>
      <c r="K21" s="914">
        <v>90101.65</v>
      </c>
      <c r="L21" s="913">
        <v>45618.921875</v>
      </c>
      <c r="M21" s="912">
        <v>44482.72265625</v>
      </c>
    </row>
    <row r="22" spans="1:13" ht="12.75">
      <c r="A22" s="6" t="s">
        <v>1668</v>
      </c>
      <c r="B22" s="914">
        <v>83116</v>
      </c>
      <c r="C22" s="913">
        <v>41315</v>
      </c>
      <c r="D22" s="914">
        <v>41801</v>
      </c>
      <c r="E22" s="914">
        <v>95688.47</v>
      </c>
      <c r="F22" s="913">
        <v>47078.41796875</v>
      </c>
      <c r="G22" s="914">
        <v>48610.046875</v>
      </c>
      <c r="H22" s="914">
        <v>86521.66</v>
      </c>
      <c r="I22" s="916">
        <v>43007.3046875</v>
      </c>
      <c r="J22" s="915">
        <v>43514.3515625</v>
      </c>
      <c r="K22" s="914">
        <v>83464.35</v>
      </c>
      <c r="L22" s="913">
        <v>41405.7578125</v>
      </c>
      <c r="M22" s="912">
        <v>42058.59375</v>
      </c>
    </row>
    <row r="23" spans="1:13" ht="12.75">
      <c r="A23" s="6" t="s">
        <v>1667</v>
      </c>
      <c r="B23" s="914">
        <v>59670</v>
      </c>
      <c r="C23" s="913">
        <v>29086</v>
      </c>
      <c r="D23" s="914">
        <v>30584</v>
      </c>
      <c r="E23" s="914">
        <v>88514.6</v>
      </c>
      <c r="F23" s="913">
        <v>42909.1484375</v>
      </c>
      <c r="G23" s="914">
        <v>45605.453125</v>
      </c>
      <c r="H23" s="914">
        <v>89529.05</v>
      </c>
      <c r="I23" s="916">
        <v>43968.70703125</v>
      </c>
      <c r="J23" s="915">
        <v>45560.3359375</v>
      </c>
      <c r="K23" s="914">
        <v>79813.02</v>
      </c>
      <c r="L23" s="913">
        <v>38996.47265625</v>
      </c>
      <c r="M23" s="912">
        <v>40816.5546875</v>
      </c>
    </row>
    <row r="24" spans="1:13" ht="12.75">
      <c r="A24" s="6" t="s">
        <v>1666</v>
      </c>
      <c r="B24" s="914">
        <v>41757</v>
      </c>
      <c r="C24" s="913">
        <v>19355</v>
      </c>
      <c r="D24" s="914">
        <v>22402</v>
      </c>
      <c r="E24" s="914">
        <v>75070.13</v>
      </c>
      <c r="F24" s="913">
        <v>36177.8203125</v>
      </c>
      <c r="G24" s="914">
        <v>38892.3046875</v>
      </c>
      <c r="H24" s="914">
        <v>87438.06</v>
      </c>
      <c r="I24" s="916">
        <v>41808.0078125</v>
      </c>
      <c r="J24" s="915">
        <v>45630.0546875</v>
      </c>
      <c r="K24" s="914">
        <v>80058.52</v>
      </c>
      <c r="L24" s="913">
        <v>38772.34765625</v>
      </c>
      <c r="M24" s="912">
        <v>41286.171875</v>
      </c>
    </row>
    <row r="25" spans="1:13" ht="12.75">
      <c r="A25" s="6" t="s">
        <v>1665</v>
      </c>
      <c r="B25" s="914">
        <v>35048</v>
      </c>
      <c r="C25" s="913">
        <v>15143</v>
      </c>
      <c r="D25" s="914">
        <v>19905</v>
      </c>
      <c r="E25" s="914">
        <v>51117.32</v>
      </c>
      <c r="F25" s="913">
        <v>23790.39453125</v>
      </c>
      <c r="G25" s="914">
        <v>27326.931640625</v>
      </c>
      <c r="H25" s="914">
        <v>76682.77</v>
      </c>
      <c r="I25" s="916">
        <v>35615.90234375</v>
      </c>
      <c r="J25" s="915">
        <v>41066.87109375</v>
      </c>
      <c r="K25" s="914">
        <v>78782.92</v>
      </c>
      <c r="L25" s="913">
        <v>37205.8671875</v>
      </c>
      <c r="M25" s="912">
        <v>41577.0546875</v>
      </c>
    </row>
    <row r="26" spans="1:13" ht="12.75">
      <c r="A26" s="6" t="s">
        <v>1664</v>
      </c>
      <c r="B26" s="914">
        <v>30716</v>
      </c>
      <c r="C26" s="913">
        <v>12341</v>
      </c>
      <c r="D26" s="914">
        <v>18375</v>
      </c>
      <c r="E26" s="914">
        <v>32319.88</v>
      </c>
      <c r="F26" s="913">
        <v>13901.0126953125</v>
      </c>
      <c r="G26" s="914">
        <v>18418.8671875</v>
      </c>
      <c r="H26" s="914">
        <v>59194.77</v>
      </c>
      <c r="I26" s="916">
        <v>26688.458984375</v>
      </c>
      <c r="J26" s="915">
        <v>32506.30859375</v>
      </c>
      <c r="K26" s="914">
        <v>70556.44</v>
      </c>
      <c r="L26" s="913">
        <v>31711.798828125</v>
      </c>
      <c r="M26" s="912">
        <v>38844.6328125</v>
      </c>
    </row>
    <row r="27" spans="1:13" ht="12.75">
      <c r="A27" s="6" t="s">
        <v>1663</v>
      </c>
      <c r="B27" s="914">
        <v>30903</v>
      </c>
      <c r="C27" s="913">
        <v>11632</v>
      </c>
      <c r="D27" s="914">
        <v>19271</v>
      </c>
      <c r="E27" s="914">
        <v>40068.75</v>
      </c>
      <c r="F27" s="913">
        <v>14366.197265625</v>
      </c>
      <c r="G27" s="914">
        <v>25702.5546875</v>
      </c>
      <c r="H27" s="914">
        <v>55671.65</v>
      </c>
      <c r="I27" s="916">
        <v>21662.244140625</v>
      </c>
      <c r="J27" s="915">
        <v>34009.40625</v>
      </c>
      <c r="K27" s="914">
        <v>94160.38</v>
      </c>
      <c r="L27" s="913">
        <v>37594.625</v>
      </c>
      <c r="M27" s="912">
        <v>56565.74609375</v>
      </c>
    </row>
    <row r="28" spans="1:13" ht="12.75" customHeight="1">
      <c r="A28" s="65"/>
      <c r="B28" s="65"/>
      <c r="C28" s="65"/>
      <c r="D28" s="65"/>
      <c r="E28" s="65"/>
      <c r="F28" s="642"/>
      <c r="G28" s="642"/>
      <c r="H28" s="65"/>
      <c r="I28" s="65"/>
      <c r="J28" s="65"/>
      <c r="K28" s="65"/>
      <c r="L28" s="642"/>
      <c r="M28" s="64"/>
    </row>
    <row r="29" ht="12.75" customHeight="1"/>
    <row r="30" ht="12.75" customHeight="1">
      <c r="A30" s="16" t="s">
        <v>1662</v>
      </c>
    </row>
    <row r="31" ht="12.75">
      <c r="A31" s="16" t="s">
        <v>1661</v>
      </c>
    </row>
    <row r="32" ht="12.75">
      <c r="A32" s="62" t="s">
        <v>1660</v>
      </c>
    </row>
    <row r="33" ht="12.75">
      <c r="A33" s="389" t="s">
        <v>1638</v>
      </c>
    </row>
  </sheetData>
  <sheetProtection/>
  <printOptions horizontalCentered="1"/>
  <pageMargins left="1" right="1" top="1" bottom="1" header="0.5" footer="0.5"/>
  <pageSetup horizontalDpi="300" verticalDpi="300" orientation="landscape" r:id="rId1"/>
  <headerFooter alignWithMargins="0">
    <oddFooter>&amp;L&amp;"Arial,Italic"&amp;9      The State of Hawaii Data Book 2011&amp;R&amp;"Arial"&amp;9http://www.hawaii.gov/dbedt/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183" customWidth="1"/>
    <col min="2" max="6" width="12.7109375" style="182" customWidth="1"/>
    <col min="7" max="16384" width="9.140625" style="182" customWidth="1"/>
  </cols>
  <sheetData>
    <row r="1" spans="1:6" ht="15.75">
      <c r="A1" s="225" t="s">
        <v>1693</v>
      </c>
      <c r="B1" s="221"/>
      <c r="C1" s="221"/>
      <c r="D1" s="221"/>
      <c r="E1" s="221"/>
      <c r="F1" s="221"/>
    </row>
    <row r="2" spans="1:6" ht="15.75">
      <c r="A2" s="225" t="s">
        <v>1658</v>
      </c>
      <c r="B2" s="221"/>
      <c r="C2" s="221"/>
      <c r="D2" s="221"/>
      <c r="E2" s="221"/>
      <c r="F2" s="221"/>
    </row>
    <row r="3" ht="12.75" customHeight="1">
      <c r="A3" s="224"/>
    </row>
    <row r="4" spans="1:6" ht="12.75">
      <c r="A4" s="31" t="s">
        <v>322</v>
      </c>
      <c r="B4" s="47"/>
      <c r="C4" s="47"/>
      <c r="D4" s="47"/>
      <c r="E4" s="47"/>
      <c r="F4" s="47"/>
    </row>
    <row r="5" spans="1:6" ht="12.75">
      <c r="A5" s="949" t="s">
        <v>1692</v>
      </c>
      <c r="B5" s="47"/>
      <c r="C5" s="47"/>
      <c r="D5" s="47"/>
      <c r="E5" s="47"/>
      <c r="F5" s="47"/>
    </row>
    <row r="6" spans="1:6" ht="12.75">
      <c r="A6" s="949" t="s">
        <v>1691</v>
      </c>
      <c r="B6" s="47"/>
      <c r="C6" s="47"/>
      <c r="D6" s="47"/>
      <c r="E6" s="47"/>
      <c r="F6" s="47"/>
    </row>
    <row r="7" ht="12.75" customHeight="1" thickBot="1"/>
    <row r="8" spans="1:6" s="29" customFormat="1" ht="45.75" customHeight="1" thickTop="1">
      <c r="A8" s="657" t="s">
        <v>1690</v>
      </c>
      <c r="B8" s="217" t="s">
        <v>267</v>
      </c>
      <c r="C8" s="216" t="s">
        <v>266</v>
      </c>
      <c r="D8" s="216" t="s">
        <v>265</v>
      </c>
      <c r="E8" s="216" t="s">
        <v>264</v>
      </c>
      <c r="F8" s="215" t="s">
        <v>263</v>
      </c>
    </row>
    <row r="9" spans="1:5" ht="12.75" customHeight="1">
      <c r="A9" s="212"/>
      <c r="B9" s="211"/>
      <c r="C9" s="210"/>
      <c r="D9" s="948"/>
      <c r="E9" s="948"/>
    </row>
    <row r="10" spans="1:5" ht="12.75" customHeight="1">
      <c r="A10" s="212"/>
      <c r="B10" s="211"/>
      <c r="C10" s="210"/>
      <c r="D10" s="946"/>
      <c r="E10" s="946"/>
    </row>
    <row r="11" spans="1:5" ht="12.75" customHeight="1">
      <c r="A11" s="947" t="s">
        <v>345</v>
      </c>
      <c r="B11" s="211"/>
      <c r="C11" s="210"/>
      <c r="D11" s="946"/>
      <c r="E11" s="946"/>
    </row>
    <row r="12" spans="1:6" ht="12.75">
      <c r="A12" s="945" t="s">
        <v>667</v>
      </c>
      <c r="B12" s="944">
        <v>1469235.7616438356</v>
      </c>
      <c r="C12" s="943">
        <v>988316.0273972603</v>
      </c>
      <c r="D12" s="942">
        <v>202552.41369863015</v>
      </c>
      <c r="E12" s="199">
        <v>83352.32602739726</v>
      </c>
      <c r="F12" s="941">
        <v>195014.99452054795</v>
      </c>
    </row>
    <row r="13" spans="1:6" ht="12.75">
      <c r="A13" s="886">
        <v>2015</v>
      </c>
      <c r="B13" s="944">
        <v>1539120</v>
      </c>
      <c r="C13" s="943">
        <v>1016800</v>
      </c>
      <c r="D13" s="942">
        <v>221220</v>
      </c>
      <c r="E13" s="199">
        <v>89540</v>
      </c>
      <c r="F13" s="941">
        <v>211550</v>
      </c>
    </row>
    <row r="14" spans="1:6" ht="12.75">
      <c r="A14" s="886">
        <v>2020</v>
      </c>
      <c r="B14" s="944">
        <v>1604140</v>
      </c>
      <c r="C14" s="943">
        <v>1043940</v>
      </c>
      <c r="D14" s="942">
        <v>239710</v>
      </c>
      <c r="E14" s="199">
        <v>94520</v>
      </c>
      <c r="F14" s="941">
        <v>225970</v>
      </c>
    </row>
    <row r="15" spans="1:6" ht="12.75">
      <c r="A15" s="886">
        <v>2025</v>
      </c>
      <c r="B15" s="944">
        <v>1669790</v>
      </c>
      <c r="C15" s="943">
        <v>1070100</v>
      </c>
      <c r="D15" s="942">
        <v>259040</v>
      </c>
      <c r="E15" s="199">
        <v>99770</v>
      </c>
      <c r="F15" s="941">
        <v>240880</v>
      </c>
    </row>
    <row r="16" spans="1:6" ht="12.75">
      <c r="A16" s="886">
        <v>2030</v>
      </c>
      <c r="B16" s="944">
        <v>1732330</v>
      </c>
      <c r="C16" s="943">
        <v>1093210</v>
      </c>
      <c r="D16" s="942">
        <v>278440</v>
      </c>
      <c r="E16" s="199">
        <v>105020</v>
      </c>
      <c r="F16" s="941">
        <v>255670</v>
      </c>
    </row>
    <row r="17" spans="1:6" ht="12.75">
      <c r="A17" s="886">
        <v>2035</v>
      </c>
      <c r="B17" s="944">
        <v>1791400</v>
      </c>
      <c r="C17" s="943">
        <v>1113050</v>
      </c>
      <c r="D17" s="942">
        <v>297830</v>
      </c>
      <c r="E17" s="199">
        <v>110170</v>
      </c>
      <c r="F17" s="941">
        <v>270350</v>
      </c>
    </row>
    <row r="18" spans="1:6" ht="12.75">
      <c r="A18" s="886">
        <v>2040</v>
      </c>
      <c r="B18" s="944">
        <v>1846530</v>
      </c>
      <c r="C18" s="943">
        <v>1129260</v>
      </c>
      <c r="D18" s="942">
        <v>317340</v>
      </c>
      <c r="E18" s="199">
        <v>115230</v>
      </c>
      <c r="F18" s="941">
        <v>284710</v>
      </c>
    </row>
    <row r="19" spans="1:6" ht="12.75">
      <c r="A19" s="886"/>
      <c r="B19" s="208"/>
      <c r="C19" s="200"/>
      <c r="D19" s="940"/>
      <c r="E19" s="939"/>
      <c r="F19" s="198"/>
    </row>
    <row r="20" spans="1:6" ht="12.75">
      <c r="A20" s="893" t="s">
        <v>1652</v>
      </c>
      <c r="B20" s="892"/>
      <c r="C20" s="891"/>
      <c r="D20" s="938"/>
      <c r="E20" s="938"/>
      <c r="F20" s="888"/>
    </row>
    <row r="21" spans="1:6" ht="12.75">
      <c r="A21" s="937" t="s">
        <v>1651</v>
      </c>
      <c r="B21" s="935">
        <v>0.9337010225969333</v>
      </c>
      <c r="C21" s="934">
        <v>0.5698818332428246</v>
      </c>
      <c r="D21" s="934">
        <v>1.7788156841517244</v>
      </c>
      <c r="E21" s="933">
        <v>1.4424835606404507</v>
      </c>
      <c r="F21" s="932">
        <v>1.6410177114144053</v>
      </c>
    </row>
    <row r="22" spans="1:6" ht="12.75">
      <c r="A22" s="936" t="s">
        <v>1650</v>
      </c>
      <c r="B22" s="935">
        <v>0.8309728290541329</v>
      </c>
      <c r="C22" s="934">
        <v>0.528221710504928</v>
      </c>
      <c r="D22" s="934">
        <v>1.6184000468258075</v>
      </c>
      <c r="E22" s="933">
        <v>1.0884004376138678</v>
      </c>
      <c r="F22" s="932">
        <v>1.3275521515415445</v>
      </c>
    </row>
    <row r="23" spans="1:6" ht="12.75">
      <c r="A23" s="936" t="s">
        <v>1649</v>
      </c>
      <c r="B23" s="935">
        <v>0.8054279104669604</v>
      </c>
      <c r="C23" s="934">
        <v>0.49622886757192397</v>
      </c>
      <c r="D23" s="934">
        <v>1.5631438649070795</v>
      </c>
      <c r="E23" s="933">
        <v>1.086986930431455</v>
      </c>
      <c r="F23" s="932">
        <v>1.286133196831929</v>
      </c>
    </row>
    <row r="24" spans="1:6" ht="12.75">
      <c r="A24" s="936" t="s">
        <v>1648</v>
      </c>
      <c r="B24" s="935">
        <v>0.7380996888577185</v>
      </c>
      <c r="C24" s="934">
        <v>0.42823874139896745</v>
      </c>
      <c r="D24" s="934">
        <v>1.4548840210456548</v>
      </c>
      <c r="E24" s="933">
        <v>1.0309434028751063</v>
      </c>
      <c r="F24" s="932">
        <v>1.1989032392839993</v>
      </c>
    </row>
    <row r="25" spans="1:6" ht="12.75">
      <c r="A25" s="936" t="s">
        <v>1647</v>
      </c>
      <c r="B25" s="935">
        <v>0.6728558495525894</v>
      </c>
      <c r="C25" s="934">
        <v>0.36036119381317455</v>
      </c>
      <c r="D25" s="934">
        <v>1.3555100035417489</v>
      </c>
      <c r="E25" s="933">
        <v>0.9620748526668388</v>
      </c>
      <c r="F25" s="932">
        <v>1.1228545234389653</v>
      </c>
    </row>
    <row r="26" spans="1:6" ht="12.75">
      <c r="A26" s="936" t="s">
        <v>1646</v>
      </c>
      <c r="B26" s="935">
        <v>0.6080565050958331</v>
      </c>
      <c r="C26" s="934">
        <v>0.2895896236683404</v>
      </c>
      <c r="D26" s="934">
        <v>1.2771042100165442</v>
      </c>
      <c r="E26" s="933">
        <v>0.902155182775366</v>
      </c>
      <c r="F26" s="932">
        <v>1.0404494726111935</v>
      </c>
    </row>
    <row r="27" spans="1:6" ht="12.75" customHeight="1">
      <c r="A27" s="196"/>
      <c r="B27" s="195"/>
      <c r="C27" s="194"/>
      <c r="D27" s="931"/>
      <c r="E27" s="930"/>
      <c r="F27" s="191"/>
    </row>
    <row r="28" ht="12.75" customHeight="1"/>
    <row r="29" ht="12.75">
      <c r="A29" s="90" t="s">
        <v>1643</v>
      </c>
    </row>
    <row r="30" ht="12.75">
      <c r="A30" s="90" t="s">
        <v>1689</v>
      </c>
    </row>
    <row r="31" s="148" customFormat="1" ht="12.75">
      <c r="A31" s="90" t="s">
        <v>1642</v>
      </c>
    </row>
    <row r="32" spans="1:6" s="148" customFormat="1" ht="12.75">
      <c r="A32" s="766" t="s">
        <v>1641</v>
      </c>
      <c r="E32" s="875"/>
      <c r="F32" s="875"/>
    </row>
    <row r="33" ht="12.75">
      <c r="A33" s="766" t="s">
        <v>1640</v>
      </c>
    </row>
    <row r="34" ht="12.75">
      <c r="A34" s="389" t="s">
        <v>1639</v>
      </c>
    </row>
    <row r="35" ht="12.75">
      <c r="A35" s="389" t="s">
        <v>1638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7" width="11.28125" style="0" customWidth="1"/>
  </cols>
  <sheetData>
    <row r="1" spans="1:7" ht="15.75">
      <c r="A1" s="85" t="s">
        <v>1729</v>
      </c>
      <c r="B1" s="929"/>
      <c r="C1" s="929"/>
      <c r="D1" s="929"/>
      <c r="E1" s="929"/>
      <c r="F1" s="929"/>
      <c r="G1" s="929"/>
    </row>
    <row r="2" ht="13.5" thickBot="1">
      <c r="A2" t="s">
        <v>47</v>
      </c>
    </row>
    <row r="3" spans="1:7" s="28" customFormat="1" ht="24" customHeight="1" thickTop="1">
      <c r="A3" s="925"/>
      <c r="B3" s="976" t="s">
        <v>1728</v>
      </c>
      <c r="C3" s="24"/>
      <c r="D3" s="143"/>
      <c r="E3" s="976" t="s">
        <v>1727</v>
      </c>
      <c r="F3" s="24"/>
      <c r="G3" s="24"/>
    </row>
    <row r="4" spans="1:7" s="921" customFormat="1" ht="34.5" customHeight="1">
      <c r="A4" s="38" t="s">
        <v>1726</v>
      </c>
      <c r="B4" s="39" t="s">
        <v>1725</v>
      </c>
      <c r="C4" s="38" t="s">
        <v>1547</v>
      </c>
      <c r="D4" s="38" t="s">
        <v>1529</v>
      </c>
      <c r="E4" s="39" t="s">
        <v>1725</v>
      </c>
      <c r="F4" s="38" t="s">
        <v>1547</v>
      </c>
      <c r="G4" s="489" t="s">
        <v>1529</v>
      </c>
    </row>
    <row r="5" spans="1:7" ht="12.75">
      <c r="A5" s="6"/>
      <c r="B5" s="975"/>
      <c r="C5" s="400"/>
      <c r="D5" s="400"/>
      <c r="E5" s="975"/>
      <c r="F5" s="400"/>
      <c r="G5" s="974"/>
    </row>
    <row r="6" spans="1:7" ht="12.75">
      <c r="A6" s="400" t="s">
        <v>1724</v>
      </c>
      <c r="B6" s="954">
        <v>1211537</v>
      </c>
      <c r="C6" s="953">
        <v>608671</v>
      </c>
      <c r="D6" s="973">
        <v>602866</v>
      </c>
      <c r="E6" s="954">
        <v>1360301</v>
      </c>
      <c r="F6" s="953">
        <v>681243</v>
      </c>
      <c r="G6" s="973">
        <v>679058</v>
      </c>
    </row>
    <row r="7" spans="1:7" ht="12.75">
      <c r="A7" s="6"/>
      <c r="B7" s="972"/>
      <c r="C7" s="971"/>
      <c r="D7" s="970"/>
      <c r="E7" s="972"/>
      <c r="F7" s="971"/>
      <c r="G7" s="970"/>
    </row>
    <row r="8" spans="1:7" ht="12.75" customHeight="1">
      <c r="A8" s="6" t="s">
        <v>1723</v>
      </c>
      <c r="B8" s="964">
        <v>78163</v>
      </c>
      <c r="C8" s="961">
        <v>40110</v>
      </c>
      <c r="D8" s="950">
        <v>38053</v>
      </c>
      <c r="E8" s="964">
        <v>87407</v>
      </c>
      <c r="F8" s="961">
        <v>45019</v>
      </c>
      <c r="G8" s="950">
        <v>42388</v>
      </c>
    </row>
    <row r="9" spans="1:7" ht="12.75" customHeight="1">
      <c r="A9" s="6" t="s">
        <v>1722</v>
      </c>
      <c r="B9" s="964">
        <v>84980</v>
      </c>
      <c r="C9" s="961">
        <v>43739</v>
      </c>
      <c r="D9" s="950">
        <v>41241</v>
      </c>
      <c r="E9" s="964">
        <v>83361</v>
      </c>
      <c r="F9" s="961">
        <v>42847</v>
      </c>
      <c r="G9" s="950">
        <v>40514</v>
      </c>
    </row>
    <row r="10" spans="1:7" ht="12.75" customHeight="1">
      <c r="A10" s="6" t="s">
        <v>1721</v>
      </c>
      <c r="B10" s="964">
        <v>83106</v>
      </c>
      <c r="C10" s="961">
        <v>42740</v>
      </c>
      <c r="D10" s="950">
        <v>40366</v>
      </c>
      <c r="E10" s="964">
        <v>81539</v>
      </c>
      <c r="F10" s="961">
        <v>41699</v>
      </c>
      <c r="G10" s="950">
        <v>39840</v>
      </c>
    </row>
    <row r="11" spans="1:7" ht="12.75" customHeight="1">
      <c r="A11" s="6" t="s">
        <v>1720</v>
      </c>
      <c r="B11" s="964">
        <v>81002</v>
      </c>
      <c r="C11" s="961">
        <v>42200</v>
      </c>
      <c r="D11" s="950">
        <v>38802</v>
      </c>
      <c r="E11" s="964">
        <v>85994</v>
      </c>
      <c r="F11" s="961">
        <v>44590</v>
      </c>
      <c r="G11" s="950">
        <v>41404</v>
      </c>
    </row>
    <row r="12" spans="1:7" ht="12.75" customHeight="1">
      <c r="A12" s="6" t="s">
        <v>1719</v>
      </c>
      <c r="B12" s="964">
        <v>83409</v>
      </c>
      <c r="C12" s="961">
        <v>45709</v>
      </c>
      <c r="D12" s="950">
        <v>37700</v>
      </c>
      <c r="E12" s="964">
        <v>95829</v>
      </c>
      <c r="F12" s="961">
        <v>51981</v>
      </c>
      <c r="G12" s="950">
        <v>43848</v>
      </c>
    </row>
    <row r="13" spans="1:7" ht="12.75" customHeight="1">
      <c r="A13" s="6" t="s">
        <v>1718</v>
      </c>
      <c r="B13" s="964">
        <v>84000</v>
      </c>
      <c r="C13" s="961">
        <v>44016</v>
      </c>
      <c r="D13" s="950">
        <v>39984</v>
      </c>
      <c r="E13" s="964">
        <v>97302</v>
      </c>
      <c r="F13" s="961">
        <v>50683</v>
      </c>
      <c r="G13" s="950">
        <v>46619</v>
      </c>
    </row>
    <row r="14" spans="1:7" ht="12.75" customHeight="1">
      <c r="A14" s="6" t="s">
        <v>1717</v>
      </c>
      <c r="B14" s="964">
        <v>87159</v>
      </c>
      <c r="C14" s="961">
        <v>44391</v>
      </c>
      <c r="D14" s="950">
        <v>42768</v>
      </c>
      <c r="E14" s="964">
        <v>88031</v>
      </c>
      <c r="F14" s="961">
        <v>44921</v>
      </c>
      <c r="G14" s="950">
        <v>43110</v>
      </c>
    </row>
    <row r="15" spans="1:7" ht="12.75" customHeight="1">
      <c r="A15" s="6" t="s">
        <v>1716</v>
      </c>
      <c r="B15" s="964">
        <v>95935</v>
      </c>
      <c r="C15" s="961">
        <v>48760</v>
      </c>
      <c r="D15" s="950">
        <v>47175</v>
      </c>
      <c r="E15" s="964">
        <v>86756</v>
      </c>
      <c r="F15" s="961">
        <v>43994</v>
      </c>
      <c r="G15" s="950">
        <v>42762</v>
      </c>
    </row>
    <row r="16" spans="1:7" ht="12.75" customHeight="1">
      <c r="A16" s="6" t="s">
        <v>1715</v>
      </c>
      <c r="B16" s="964">
        <v>95242</v>
      </c>
      <c r="C16" s="961">
        <v>47817</v>
      </c>
      <c r="D16" s="950">
        <v>47425</v>
      </c>
      <c r="E16" s="964">
        <v>89617</v>
      </c>
      <c r="F16" s="961">
        <v>45253</v>
      </c>
      <c r="G16" s="950">
        <v>44364</v>
      </c>
    </row>
    <row r="17" spans="1:7" ht="12.75" customHeight="1">
      <c r="A17" s="6" t="s">
        <v>1714</v>
      </c>
      <c r="B17" s="964">
        <v>90404</v>
      </c>
      <c r="C17" s="961">
        <v>45130</v>
      </c>
      <c r="D17" s="950">
        <v>45274</v>
      </c>
      <c r="E17" s="964">
        <v>95787</v>
      </c>
      <c r="F17" s="961">
        <v>48213</v>
      </c>
      <c r="G17" s="950">
        <v>47574</v>
      </c>
    </row>
    <row r="18" spans="1:7" ht="12.75" customHeight="1">
      <c r="A18" s="6" t="s">
        <v>1713</v>
      </c>
      <c r="B18" s="964">
        <v>80575</v>
      </c>
      <c r="C18" s="961">
        <v>40523</v>
      </c>
      <c r="D18" s="950">
        <v>40052</v>
      </c>
      <c r="E18" s="964">
        <v>97978</v>
      </c>
      <c r="F18" s="961">
        <v>48831</v>
      </c>
      <c r="G18" s="950">
        <v>49147</v>
      </c>
    </row>
    <row r="19" spans="1:7" ht="12.75" customHeight="1">
      <c r="A19" s="6" t="s">
        <v>1712</v>
      </c>
      <c r="B19" s="964">
        <v>60561</v>
      </c>
      <c r="C19" s="961">
        <v>29905</v>
      </c>
      <c r="D19" s="950">
        <v>30656</v>
      </c>
      <c r="E19" s="964">
        <v>93340</v>
      </c>
      <c r="F19" s="961">
        <v>46148</v>
      </c>
      <c r="G19" s="950">
        <v>47192</v>
      </c>
    </row>
    <row r="20" spans="1:7" ht="12.75" customHeight="1">
      <c r="A20" s="6" t="s">
        <v>1711</v>
      </c>
      <c r="B20" s="964">
        <v>46400</v>
      </c>
      <c r="C20" s="961">
        <v>22293</v>
      </c>
      <c r="D20" s="950">
        <v>24107</v>
      </c>
      <c r="E20" s="964">
        <v>82222</v>
      </c>
      <c r="F20" s="961">
        <v>40879</v>
      </c>
      <c r="G20" s="950">
        <v>41343</v>
      </c>
    </row>
    <row r="21" spans="1:7" ht="12.75" customHeight="1">
      <c r="A21" s="6" t="s">
        <v>1710</v>
      </c>
      <c r="B21" s="964">
        <v>42847</v>
      </c>
      <c r="C21" s="961">
        <v>19503</v>
      </c>
      <c r="D21" s="950">
        <v>23344</v>
      </c>
      <c r="E21" s="964">
        <v>59170</v>
      </c>
      <c r="F21" s="961">
        <v>28849</v>
      </c>
      <c r="G21" s="950">
        <v>30321</v>
      </c>
    </row>
    <row r="22" spans="1:7" ht="12.75" customHeight="1">
      <c r="A22" s="6" t="s">
        <v>1709</v>
      </c>
      <c r="B22" s="964">
        <v>42415</v>
      </c>
      <c r="C22" s="961">
        <v>18919</v>
      </c>
      <c r="D22" s="950">
        <v>23496</v>
      </c>
      <c r="E22" s="964">
        <v>41353</v>
      </c>
      <c r="F22" s="961">
        <v>19140</v>
      </c>
      <c r="G22" s="950">
        <v>22213</v>
      </c>
    </row>
    <row r="23" spans="1:7" ht="12.75" customHeight="1">
      <c r="A23" s="6" t="s">
        <v>1708</v>
      </c>
      <c r="B23" s="964">
        <v>35386</v>
      </c>
      <c r="C23" s="961">
        <v>16020</v>
      </c>
      <c r="D23" s="950">
        <v>19366</v>
      </c>
      <c r="E23" s="964">
        <v>34675</v>
      </c>
      <c r="F23" s="961">
        <v>14940</v>
      </c>
      <c r="G23" s="950">
        <v>19735</v>
      </c>
    </row>
    <row r="24" spans="1:7" ht="12.75" customHeight="1">
      <c r="A24" s="6" t="s">
        <v>1707</v>
      </c>
      <c r="B24" s="964">
        <v>22389</v>
      </c>
      <c r="C24" s="961">
        <v>9626</v>
      </c>
      <c r="D24" s="950">
        <v>12763</v>
      </c>
      <c r="E24" s="964">
        <v>29702</v>
      </c>
      <c r="F24" s="961">
        <v>11904</v>
      </c>
      <c r="G24" s="950">
        <v>17798</v>
      </c>
    </row>
    <row r="25" spans="1:7" ht="12.75" customHeight="1">
      <c r="A25" s="6" t="s">
        <v>1699</v>
      </c>
      <c r="B25" s="964">
        <v>17564</v>
      </c>
      <c r="C25" s="961">
        <v>7270</v>
      </c>
      <c r="D25" s="950">
        <v>10294</v>
      </c>
      <c r="E25" s="964">
        <v>30238</v>
      </c>
      <c r="F25" s="961">
        <v>11352</v>
      </c>
      <c r="G25" s="950">
        <v>18886</v>
      </c>
    </row>
    <row r="26" spans="1:7" ht="12.75">
      <c r="A26" s="6"/>
      <c r="B26" s="968"/>
      <c r="C26" s="967"/>
      <c r="D26" s="969"/>
      <c r="E26" s="968"/>
      <c r="F26" s="967"/>
      <c r="G26" s="966"/>
    </row>
    <row r="27" spans="1:7" ht="12.75">
      <c r="A27" s="6" t="s">
        <v>1706</v>
      </c>
      <c r="B27" s="964">
        <v>217604</v>
      </c>
      <c r="C27" s="961">
        <v>112115</v>
      </c>
      <c r="D27" s="963">
        <v>105489</v>
      </c>
      <c r="E27" s="962">
        <v>216411</v>
      </c>
      <c r="F27" s="961">
        <v>110993</v>
      </c>
      <c r="G27" s="950">
        <v>105418</v>
      </c>
    </row>
    <row r="28" spans="1:7" ht="12.75">
      <c r="A28" s="6" t="s">
        <v>1705</v>
      </c>
      <c r="B28" s="964">
        <v>114893</v>
      </c>
      <c r="C28" s="961">
        <v>62273</v>
      </c>
      <c r="D28" s="963">
        <v>52620</v>
      </c>
      <c r="E28" s="962">
        <v>130312</v>
      </c>
      <c r="F28" s="961">
        <v>70124</v>
      </c>
      <c r="G28" s="950">
        <v>60188</v>
      </c>
    </row>
    <row r="29" spans="1:7" ht="12.75">
      <c r="A29" s="6" t="s">
        <v>1704</v>
      </c>
      <c r="B29" s="964">
        <v>362336</v>
      </c>
      <c r="C29" s="961">
        <v>184984</v>
      </c>
      <c r="D29" s="963">
        <v>177352</v>
      </c>
      <c r="E29" s="962">
        <v>361706</v>
      </c>
      <c r="F29" s="961">
        <v>184851</v>
      </c>
      <c r="G29" s="950">
        <v>176855</v>
      </c>
    </row>
    <row r="30" spans="1:7" ht="12.75">
      <c r="A30" s="6" t="s">
        <v>1703</v>
      </c>
      <c r="B30" s="964">
        <v>277940</v>
      </c>
      <c r="C30" s="961">
        <v>137851</v>
      </c>
      <c r="D30" s="963">
        <v>140089</v>
      </c>
      <c r="E30" s="962">
        <v>369327</v>
      </c>
      <c r="F30" s="961">
        <v>184071</v>
      </c>
      <c r="G30" s="950">
        <v>185256</v>
      </c>
    </row>
    <row r="31" spans="1:7" ht="12.75">
      <c r="A31" s="6"/>
      <c r="B31" s="964"/>
      <c r="C31" s="961"/>
      <c r="D31" s="963"/>
      <c r="E31" s="962"/>
      <c r="F31" s="961"/>
      <c r="G31" s="965"/>
    </row>
    <row r="32" spans="1:7" ht="12.75" customHeight="1">
      <c r="A32" s="6" t="s">
        <v>1702</v>
      </c>
      <c r="B32" s="964">
        <v>949184</v>
      </c>
      <c r="C32" s="961">
        <v>473683</v>
      </c>
      <c r="D32" s="963">
        <v>475501</v>
      </c>
      <c r="E32" s="962">
        <v>1091079</v>
      </c>
      <c r="F32" s="961">
        <v>543085</v>
      </c>
      <c r="G32" s="950">
        <v>547994</v>
      </c>
    </row>
    <row r="33" spans="1:7" ht="12.75" customHeight="1">
      <c r="A33" s="6" t="s">
        <v>1701</v>
      </c>
      <c r="B33" s="964">
        <v>915770</v>
      </c>
      <c r="C33" s="961">
        <v>456446</v>
      </c>
      <c r="D33" s="963">
        <v>459324</v>
      </c>
      <c r="E33" s="962">
        <v>1056483</v>
      </c>
      <c r="F33" s="961">
        <v>525231</v>
      </c>
      <c r="G33" s="950">
        <v>531252</v>
      </c>
    </row>
    <row r="34" spans="1:7" ht="12.75" customHeight="1">
      <c r="A34" s="6" t="s">
        <v>1700</v>
      </c>
      <c r="B34" s="964">
        <v>867329</v>
      </c>
      <c r="C34" s="961">
        <v>430630</v>
      </c>
      <c r="D34" s="963">
        <v>436699</v>
      </c>
      <c r="E34" s="962">
        <v>1003512</v>
      </c>
      <c r="F34" s="961">
        <v>497216</v>
      </c>
      <c r="G34" s="950">
        <v>506296</v>
      </c>
    </row>
    <row r="35" spans="1:7" ht="12.75" customHeight="1">
      <c r="A35" s="6" t="s">
        <v>1563</v>
      </c>
      <c r="B35" s="964">
        <v>160601</v>
      </c>
      <c r="C35" s="961">
        <v>71338</v>
      </c>
      <c r="D35" s="963">
        <v>89263</v>
      </c>
      <c r="E35" s="962">
        <v>195138</v>
      </c>
      <c r="F35" s="961">
        <v>86185</v>
      </c>
      <c r="G35" s="950">
        <v>108953</v>
      </c>
    </row>
    <row r="36" spans="1:7" ht="12.75" customHeight="1">
      <c r="A36" s="6" t="s">
        <v>1699</v>
      </c>
      <c r="B36" s="964">
        <v>17564</v>
      </c>
      <c r="C36" s="961">
        <v>7270</v>
      </c>
      <c r="D36" s="963">
        <v>10294</v>
      </c>
      <c r="E36" s="962">
        <v>30238</v>
      </c>
      <c r="F36" s="961">
        <v>11352</v>
      </c>
      <c r="G36" s="950">
        <v>18886</v>
      </c>
    </row>
    <row r="37" spans="1:7" ht="12.75">
      <c r="A37" s="6"/>
      <c r="B37" s="960"/>
      <c r="C37" s="959"/>
      <c r="D37" s="958"/>
      <c r="E37" s="960"/>
      <c r="F37" s="959"/>
      <c r="G37" s="955"/>
    </row>
    <row r="38" spans="1:7" ht="12.75">
      <c r="A38" s="6" t="s">
        <v>1698</v>
      </c>
      <c r="B38" s="957">
        <v>36.2</v>
      </c>
      <c r="C38" s="956">
        <v>35.1</v>
      </c>
      <c r="D38" s="958">
        <v>37.4</v>
      </c>
      <c r="E38" s="957">
        <v>38.6</v>
      </c>
      <c r="F38" s="956">
        <v>37.2</v>
      </c>
      <c r="G38" s="955">
        <v>39.9</v>
      </c>
    </row>
    <row r="39" spans="1:7" ht="12.75">
      <c r="A39" s="65"/>
      <c r="B39" s="954"/>
      <c r="C39" s="953"/>
      <c r="D39" s="952"/>
      <c r="E39" s="954"/>
      <c r="F39" s="953"/>
      <c r="G39" s="952"/>
    </row>
    <row r="40" spans="2:7" ht="12.75">
      <c r="B40" s="951"/>
      <c r="C40" s="951"/>
      <c r="D40" s="950"/>
      <c r="E40" s="951"/>
      <c r="F40" s="951"/>
      <c r="G40" s="950"/>
    </row>
    <row r="41" spans="1:7" ht="12.75">
      <c r="A41" s="16" t="s">
        <v>1697</v>
      </c>
      <c r="B41" s="950"/>
      <c r="C41" s="950"/>
      <c r="D41" s="950"/>
      <c r="E41" s="950"/>
      <c r="F41" s="950"/>
      <c r="G41" s="950"/>
    </row>
    <row r="42" spans="1:7" ht="12.75">
      <c r="A42" s="17" t="s">
        <v>1696</v>
      </c>
      <c r="B42" s="950"/>
      <c r="C42" s="950"/>
      <c r="D42" s="950"/>
      <c r="E42" s="950"/>
      <c r="F42" s="950"/>
      <c r="G42" s="950"/>
    </row>
    <row r="43" spans="1:6" ht="12.75">
      <c r="A43" s="387" t="s">
        <v>1695</v>
      </c>
      <c r="B43" s="63"/>
      <c r="C43" s="63"/>
      <c r="E43" s="63"/>
      <c r="F43" s="63"/>
    </row>
    <row r="44" spans="1:6" ht="12.75">
      <c r="A44" s="17" t="s">
        <v>1694</v>
      </c>
      <c r="B44" s="63"/>
      <c r="C44" s="63"/>
      <c r="E44" s="63"/>
      <c r="F44" s="63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7" width="11.28125" style="0" customWidth="1"/>
    <col min="13" max="13" width="35.57421875" style="0" customWidth="1"/>
  </cols>
  <sheetData>
    <row r="1" spans="1:7" ht="15.75">
      <c r="A1" s="13" t="s">
        <v>1746</v>
      </c>
      <c r="B1" s="47"/>
      <c r="C1" s="47"/>
      <c r="D1" s="47"/>
      <c r="E1" s="47"/>
      <c r="F1" s="47"/>
      <c r="G1" s="47"/>
    </row>
    <row r="2" spans="1:7" ht="15.75">
      <c r="A2" s="13" t="s">
        <v>1745</v>
      </c>
      <c r="B2" s="47"/>
      <c r="C2" s="47"/>
      <c r="D2" s="47"/>
      <c r="E2" s="47"/>
      <c r="F2" s="47"/>
      <c r="G2" s="47"/>
    </row>
    <row r="3" spans="1:7" ht="9.75" customHeight="1">
      <c r="A3" s="13"/>
      <c r="B3" s="47"/>
      <c r="C3" s="47"/>
      <c r="D3" s="47"/>
      <c r="E3" s="47"/>
      <c r="F3" s="47"/>
      <c r="G3" s="47"/>
    </row>
    <row r="4" spans="1:7" ht="12.75" customHeight="1">
      <c r="A4" s="929" t="s">
        <v>1744</v>
      </c>
      <c r="B4" s="47"/>
      <c r="C4" s="47"/>
      <c r="D4" s="47"/>
      <c r="E4" s="47"/>
      <c r="F4" s="47"/>
      <c r="G4" s="47"/>
    </row>
    <row r="5" spans="1:7" ht="12.75" customHeight="1">
      <c r="A5" s="929" t="s">
        <v>1743</v>
      </c>
      <c r="B5" s="929"/>
      <c r="C5" s="929"/>
      <c r="D5" s="929"/>
      <c r="E5" s="929"/>
      <c r="F5" s="929"/>
      <c r="G5" s="929"/>
    </row>
    <row r="6" ht="9.75" customHeight="1" thickBot="1"/>
    <row r="7" spans="1:7" s="28" customFormat="1" ht="20.25" customHeight="1" thickTop="1">
      <c r="A7" s="145"/>
      <c r="B7" s="996" t="s">
        <v>1742</v>
      </c>
      <c r="C7" s="996"/>
      <c r="D7" s="998"/>
      <c r="E7" s="997" t="s">
        <v>1741</v>
      </c>
      <c r="F7" s="996"/>
      <c r="G7" s="996"/>
    </row>
    <row r="8" spans="1:7" s="403" customFormat="1" ht="27.75" customHeight="1">
      <c r="A8" s="38" t="s">
        <v>1740</v>
      </c>
      <c r="B8" s="39" t="s">
        <v>1725</v>
      </c>
      <c r="C8" s="38" t="s">
        <v>1547</v>
      </c>
      <c r="D8" s="38" t="s">
        <v>1529</v>
      </c>
      <c r="E8" s="39" t="s">
        <v>1725</v>
      </c>
      <c r="F8" s="38" t="s">
        <v>1547</v>
      </c>
      <c r="G8" s="489" t="s">
        <v>1529</v>
      </c>
    </row>
    <row r="9" spans="1:7" s="396" customFormat="1" ht="6.75" customHeight="1">
      <c r="A9" s="400"/>
      <c r="B9" s="975"/>
      <c r="C9" s="400"/>
      <c r="D9" s="400"/>
      <c r="E9" s="975"/>
      <c r="F9" s="400"/>
      <c r="G9" s="974"/>
    </row>
    <row r="10" spans="1:7" ht="12.75">
      <c r="A10" s="176" t="s">
        <v>188</v>
      </c>
      <c r="B10" s="995">
        <v>1360301</v>
      </c>
      <c r="C10" s="336">
        <v>681243</v>
      </c>
      <c r="D10" s="336">
        <v>679058</v>
      </c>
      <c r="E10" s="954">
        <v>1374810</v>
      </c>
      <c r="F10" s="994">
        <v>689805</v>
      </c>
      <c r="G10" s="993">
        <v>685005</v>
      </c>
    </row>
    <row r="11" spans="1:7" ht="5.25" customHeight="1">
      <c r="A11" s="6"/>
      <c r="B11" s="991" t="s">
        <v>47</v>
      </c>
      <c r="C11" s="990"/>
      <c r="D11" s="992"/>
      <c r="E11" s="991"/>
      <c r="F11" s="990"/>
      <c r="G11" s="989"/>
    </row>
    <row r="12" spans="1:7" ht="12.75">
      <c r="A12" s="6" t="s">
        <v>1723</v>
      </c>
      <c r="B12" s="980">
        <v>87407</v>
      </c>
      <c r="C12" s="45">
        <v>45019</v>
      </c>
      <c r="D12" s="45">
        <v>42388</v>
      </c>
      <c r="E12" s="964">
        <v>88505</v>
      </c>
      <c r="F12" s="967">
        <v>45744</v>
      </c>
      <c r="G12" s="979">
        <v>42761</v>
      </c>
    </row>
    <row r="13" spans="1:7" ht="12.75">
      <c r="A13" s="6" t="s">
        <v>1722</v>
      </c>
      <c r="B13" s="980">
        <v>83361</v>
      </c>
      <c r="C13" s="45">
        <v>42847</v>
      </c>
      <c r="D13" s="45">
        <v>40514</v>
      </c>
      <c r="E13" s="964">
        <v>84064</v>
      </c>
      <c r="F13" s="967">
        <v>43391</v>
      </c>
      <c r="G13" s="979">
        <v>40673</v>
      </c>
    </row>
    <row r="14" spans="1:7" ht="12.75">
      <c r="A14" s="6" t="s">
        <v>1721</v>
      </c>
      <c r="B14" s="980">
        <v>81539</v>
      </c>
      <c r="C14" s="45">
        <v>41699</v>
      </c>
      <c r="D14" s="45">
        <v>39840</v>
      </c>
      <c r="E14" s="964">
        <v>81546</v>
      </c>
      <c r="F14" s="967">
        <v>41741</v>
      </c>
      <c r="G14" s="979">
        <v>39805</v>
      </c>
    </row>
    <row r="15" spans="1:7" ht="12.75">
      <c r="A15" s="6" t="s">
        <v>1720</v>
      </c>
      <c r="B15" s="980">
        <v>85994</v>
      </c>
      <c r="C15" s="45">
        <v>44590</v>
      </c>
      <c r="D15" s="45">
        <v>41404</v>
      </c>
      <c r="E15" s="964">
        <v>83568</v>
      </c>
      <c r="F15" s="967">
        <v>43554</v>
      </c>
      <c r="G15" s="979">
        <v>40014</v>
      </c>
    </row>
    <row r="16" spans="1:7" ht="12.75">
      <c r="A16" s="6" t="s">
        <v>1719</v>
      </c>
      <c r="B16" s="980">
        <v>95829</v>
      </c>
      <c r="C16" s="45">
        <v>51981</v>
      </c>
      <c r="D16" s="45">
        <v>43848</v>
      </c>
      <c r="E16" s="964">
        <v>99043</v>
      </c>
      <c r="F16" s="967">
        <v>53744</v>
      </c>
      <c r="G16" s="979">
        <v>45299</v>
      </c>
    </row>
    <row r="17" spans="1:7" ht="12.75">
      <c r="A17" s="6" t="s">
        <v>1718</v>
      </c>
      <c r="B17" s="980">
        <v>97302</v>
      </c>
      <c r="C17" s="45">
        <v>50683</v>
      </c>
      <c r="D17" s="45">
        <v>46619</v>
      </c>
      <c r="E17" s="964">
        <v>100760</v>
      </c>
      <c r="F17" s="967">
        <v>53012</v>
      </c>
      <c r="G17" s="979">
        <v>47748</v>
      </c>
    </row>
    <row r="18" spans="1:7" ht="12.75">
      <c r="A18" s="6" t="s">
        <v>1717</v>
      </c>
      <c r="B18" s="980">
        <v>88031</v>
      </c>
      <c r="C18" s="45">
        <v>44921</v>
      </c>
      <c r="D18" s="45">
        <v>43110</v>
      </c>
      <c r="E18" s="964">
        <v>91657</v>
      </c>
      <c r="F18" s="967">
        <v>46949</v>
      </c>
      <c r="G18" s="979">
        <v>44708</v>
      </c>
    </row>
    <row r="19" spans="1:7" ht="12.75">
      <c r="A19" s="6" t="s">
        <v>1716</v>
      </c>
      <c r="B19" s="980">
        <v>86756</v>
      </c>
      <c r="C19" s="45">
        <v>43994</v>
      </c>
      <c r="D19" s="45">
        <v>42762</v>
      </c>
      <c r="E19" s="964">
        <v>84637</v>
      </c>
      <c r="F19" s="967">
        <v>43135</v>
      </c>
      <c r="G19" s="979">
        <v>41502</v>
      </c>
    </row>
    <row r="20" spans="1:7" ht="12.75">
      <c r="A20" s="6" t="s">
        <v>1715</v>
      </c>
      <c r="B20" s="980">
        <v>89617</v>
      </c>
      <c r="C20" s="45">
        <v>45253</v>
      </c>
      <c r="D20" s="45">
        <v>44364</v>
      </c>
      <c r="E20" s="964">
        <v>89400</v>
      </c>
      <c r="F20" s="967">
        <v>45073</v>
      </c>
      <c r="G20" s="979">
        <v>44327</v>
      </c>
    </row>
    <row r="21" spans="1:7" ht="12.75">
      <c r="A21" s="6" t="s">
        <v>1714</v>
      </c>
      <c r="B21" s="980">
        <v>95787</v>
      </c>
      <c r="C21" s="45">
        <v>48213</v>
      </c>
      <c r="D21" s="45">
        <v>47574</v>
      </c>
      <c r="E21" s="964">
        <v>93017</v>
      </c>
      <c r="F21" s="967">
        <v>46827</v>
      </c>
      <c r="G21" s="979">
        <v>46190</v>
      </c>
    </row>
    <row r="22" spans="1:7" ht="12.75">
      <c r="A22" s="6" t="s">
        <v>1713</v>
      </c>
      <c r="B22" s="980">
        <v>97978</v>
      </c>
      <c r="C22" s="45">
        <v>48831</v>
      </c>
      <c r="D22" s="45">
        <v>49147</v>
      </c>
      <c r="E22" s="964">
        <v>96473</v>
      </c>
      <c r="F22" s="967">
        <v>48085</v>
      </c>
      <c r="G22" s="979">
        <v>48388</v>
      </c>
    </row>
    <row r="23" spans="1:7" ht="12.75">
      <c r="A23" s="6" t="s">
        <v>1712</v>
      </c>
      <c r="B23" s="980">
        <v>93340</v>
      </c>
      <c r="C23" s="45">
        <v>46148</v>
      </c>
      <c r="D23" s="45">
        <v>47192</v>
      </c>
      <c r="E23" s="964">
        <v>94075</v>
      </c>
      <c r="F23" s="967">
        <v>46501</v>
      </c>
      <c r="G23" s="979">
        <v>47574</v>
      </c>
    </row>
    <row r="24" spans="1:7" ht="12.75">
      <c r="A24" s="6" t="s">
        <v>1711</v>
      </c>
      <c r="B24" s="980">
        <v>82222</v>
      </c>
      <c r="C24" s="45">
        <v>40879</v>
      </c>
      <c r="D24" s="45">
        <v>41343</v>
      </c>
      <c r="E24" s="964">
        <v>85521</v>
      </c>
      <c r="F24" s="967">
        <v>42460</v>
      </c>
      <c r="G24" s="979">
        <v>43061</v>
      </c>
    </row>
    <row r="25" spans="1:7" ht="12.75">
      <c r="A25" s="6" t="s">
        <v>1710</v>
      </c>
      <c r="B25" s="980">
        <v>59170</v>
      </c>
      <c r="C25" s="45">
        <v>28849</v>
      </c>
      <c r="D25" s="45">
        <v>30321</v>
      </c>
      <c r="E25" s="964">
        <v>62462</v>
      </c>
      <c r="F25" s="967">
        <v>30451</v>
      </c>
      <c r="G25" s="979">
        <v>32011</v>
      </c>
    </row>
    <row r="26" spans="1:7" ht="12.75">
      <c r="A26" s="6" t="s">
        <v>1709</v>
      </c>
      <c r="B26" s="980">
        <v>41353</v>
      </c>
      <c r="C26" s="45">
        <v>19140</v>
      </c>
      <c r="D26" s="45">
        <v>22213</v>
      </c>
      <c r="E26" s="964">
        <v>42980</v>
      </c>
      <c r="F26" s="967">
        <v>20073</v>
      </c>
      <c r="G26" s="979">
        <v>22907</v>
      </c>
    </row>
    <row r="27" spans="1:7" ht="12.75">
      <c r="A27" s="6" t="s">
        <v>1708</v>
      </c>
      <c r="B27" s="980">
        <v>34675</v>
      </c>
      <c r="C27" s="45">
        <v>14940</v>
      </c>
      <c r="D27" s="45">
        <v>19735</v>
      </c>
      <c r="E27" s="964">
        <v>34458</v>
      </c>
      <c r="F27" s="967">
        <v>14948</v>
      </c>
      <c r="G27" s="979">
        <v>19510</v>
      </c>
    </row>
    <row r="28" spans="1:7" ht="12.75">
      <c r="A28" s="6" t="s">
        <v>1707</v>
      </c>
      <c r="B28" s="980">
        <v>29702</v>
      </c>
      <c r="C28" s="45">
        <v>11904</v>
      </c>
      <c r="D28" s="45">
        <v>17798</v>
      </c>
      <c r="E28" s="964">
        <v>29946</v>
      </c>
      <c r="F28" s="967">
        <v>11917</v>
      </c>
      <c r="G28" s="979">
        <v>18029</v>
      </c>
    </row>
    <row r="29" spans="1:7" ht="12.75">
      <c r="A29" s="6" t="s">
        <v>1739</v>
      </c>
      <c r="B29" s="980">
        <v>30238</v>
      </c>
      <c r="C29" s="45">
        <v>11352</v>
      </c>
      <c r="D29" s="45">
        <v>18886</v>
      </c>
      <c r="E29" s="964">
        <v>32698</v>
      </c>
      <c r="F29" s="967">
        <v>12200</v>
      </c>
      <c r="G29" s="979">
        <v>20498</v>
      </c>
    </row>
    <row r="30" spans="1:7" ht="6" customHeight="1">
      <c r="A30" s="6"/>
      <c r="B30" s="987"/>
      <c r="C30" s="986"/>
      <c r="D30" s="988"/>
      <c r="E30" s="987"/>
      <c r="F30" s="986"/>
      <c r="G30" s="985"/>
    </row>
    <row r="31" spans="1:7" ht="12.75">
      <c r="A31" s="6" t="s">
        <v>1706</v>
      </c>
      <c r="B31" s="962">
        <f>+C31+D31</f>
        <v>216411</v>
      </c>
      <c r="C31" s="984">
        <v>110993</v>
      </c>
      <c r="D31" s="984">
        <v>105418</v>
      </c>
      <c r="E31" s="964">
        <v>216099</v>
      </c>
      <c r="F31" s="967">
        <v>110918</v>
      </c>
      <c r="G31" s="979">
        <v>105181</v>
      </c>
    </row>
    <row r="32" spans="1:7" ht="12.75">
      <c r="A32" s="6" t="s">
        <v>1705</v>
      </c>
      <c r="B32" s="962">
        <f>+C32+D32</f>
        <v>130312</v>
      </c>
      <c r="C32" s="984">
        <v>70124</v>
      </c>
      <c r="D32" s="984">
        <v>60188</v>
      </c>
      <c r="E32" s="964">
        <v>132122</v>
      </c>
      <c r="F32" s="967">
        <v>71512</v>
      </c>
      <c r="G32" s="979">
        <v>60610</v>
      </c>
    </row>
    <row r="33" spans="1:7" ht="12.75">
      <c r="A33" s="6" t="s">
        <v>1704</v>
      </c>
      <c r="B33" s="962">
        <f>+C33+D33</f>
        <v>361706</v>
      </c>
      <c r="C33" s="984">
        <v>184851</v>
      </c>
      <c r="D33" s="984">
        <v>176855</v>
      </c>
      <c r="E33" s="964">
        <v>366454</v>
      </c>
      <c r="F33" s="967">
        <v>188169</v>
      </c>
      <c r="G33" s="979">
        <v>178285</v>
      </c>
    </row>
    <row r="34" spans="1:7" ht="12.75">
      <c r="A34" s="6" t="s">
        <v>1703</v>
      </c>
      <c r="B34" s="962">
        <f>+C34+D34</f>
        <v>369327</v>
      </c>
      <c r="C34" s="984">
        <v>184071</v>
      </c>
      <c r="D34" s="984">
        <v>185256</v>
      </c>
      <c r="E34" s="964">
        <v>369086</v>
      </c>
      <c r="F34" s="967">
        <v>183873</v>
      </c>
      <c r="G34" s="979">
        <v>185213</v>
      </c>
    </row>
    <row r="35" spans="1:7" ht="5.25" customHeight="1">
      <c r="A35" s="6"/>
      <c r="B35" s="980"/>
      <c r="C35" s="45"/>
      <c r="D35" s="45"/>
      <c r="E35" s="964"/>
      <c r="F35" s="967"/>
      <c r="G35" s="966"/>
    </row>
    <row r="36" spans="1:7" ht="12.75">
      <c r="A36" s="6" t="s">
        <v>1702</v>
      </c>
      <c r="B36" s="980">
        <f>+C36+D36</f>
        <v>1091079</v>
      </c>
      <c r="C36" s="45">
        <v>543085</v>
      </c>
      <c r="D36" s="45">
        <v>547994</v>
      </c>
      <c r="E36" s="964">
        <v>1104227</v>
      </c>
      <c r="F36" s="967">
        <v>550565</v>
      </c>
      <c r="G36" s="979">
        <v>553662</v>
      </c>
    </row>
    <row r="37" spans="1:7" ht="12.75">
      <c r="A37" s="6" t="s">
        <v>1701</v>
      </c>
      <c r="B37" s="980">
        <f>+C37+D37</f>
        <v>1056483</v>
      </c>
      <c r="C37" s="45">
        <v>525231</v>
      </c>
      <c r="D37" s="45">
        <v>531252</v>
      </c>
      <c r="E37" s="964">
        <v>1070206</v>
      </c>
      <c r="F37" s="967">
        <v>533143</v>
      </c>
      <c r="G37" s="979">
        <v>537063</v>
      </c>
    </row>
    <row r="38" spans="1:7" ht="12.75">
      <c r="A38" s="6" t="s">
        <v>1700</v>
      </c>
      <c r="B38" s="980">
        <f>+C38+D38</f>
        <v>1003512</v>
      </c>
      <c r="C38" s="45">
        <v>497216</v>
      </c>
      <c r="D38" s="45">
        <v>506296</v>
      </c>
      <c r="E38" s="983">
        <v>1017757</v>
      </c>
      <c r="F38" s="982">
        <v>504850</v>
      </c>
      <c r="G38" s="981">
        <v>512907</v>
      </c>
    </row>
    <row r="39" spans="1:7" ht="12.75">
      <c r="A39" s="6" t="s">
        <v>1563</v>
      </c>
      <c r="B39" s="980">
        <f>+C39+D39</f>
        <v>195138</v>
      </c>
      <c r="C39" s="45">
        <v>86185</v>
      </c>
      <c r="D39" s="45">
        <v>108953</v>
      </c>
      <c r="E39" s="964">
        <v>202544</v>
      </c>
      <c r="F39" s="967">
        <v>89589</v>
      </c>
      <c r="G39" s="979">
        <v>112955</v>
      </c>
    </row>
    <row r="40" spans="1:7" ht="12.75" customHeight="1">
      <c r="A40" s="6" t="s">
        <v>1699</v>
      </c>
      <c r="B40" s="980">
        <f>+C40+D40</f>
        <v>30238</v>
      </c>
      <c r="C40" s="45">
        <v>11352</v>
      </c>
      <c r="D40" s="45">
        <v>18886</v>
      </c>
      <c r="E40" s="964">
        <v>32698</v>
      </c>
      <c r="F40" s="967">
        <v>12200</v>
      </c>
      <c r="G40" s="979">
        <v>20498</v>
      </c>
    </row>
    <row r="41" spans="1:7" ht="5.25" customHeight="1">
      <c r="A41" s="6"/>
      <c r="B41" s="978"/>
      <c r="C41" s="959"/>
      <c r="D41" s="959"/>
      <c r="E41" s="960"/>
      <c r="F41" s="959"/>
      <c r="G41" s="955"/>
    </row>
    <row r="42" spans="1:7" ht="12.75" customHeight="1">
      <c r="A42" s="6" t="s">
        <v>1698</v>
      </c>
      <c r="B42" s="977">
        <v>38.57945065546791</v>
      </c>
      <c r="C42" s="959">
        <v>37.2</v>
      </c>
      <c r="D42" s="959">
        <v>39.9</v>
      </c>
      <c r="E42" s="957">
        <v>38.462074768601994</v>
      </c>
      <c r="F42" s="956">
        <v>36.934611492184864</v>
      </c>
      <c r="G42" s="22">
        <v>39.99912638322656</v>
      </c>
    </row>
    <row r="43" spans="1:7" ht="9.75" customHeight="1">
      <c r="A43" s="65"/>
      <c r="B43" s="665"/>
      <c r="C43" s="65"/>
      <c r="D43" s="65"/>
      <c r="E43" s="665"/>
      <c r="F43" s="679"/>
      <c r="G43" s="64"/>
    </row>
    <row r="44" ht="9.75" customHeight="1"/>
    <row r="45" ht="13.5" customHeight="1">
      <c r="A45" s="20" t="s">
        <v>1738</v>
      </c>
    </row>
    <row r="46" ht="13.5" customHeight="1">
      <c r="A46" s="16" t="s">
        <v>1737</v>
      </c>
    </row>
    <row r="47" ht="13.5" customHeight="1">
      <c r="A47" s="16" t="s">
        <v>1736</v>
      </c>
    </row>
    <row r="48" ht="12.75">
      <c r="A48" s="17" t="s">
        <v>1735</v>
      </c>
    </row>
    <row r="49" ht="12.75">
      <c r="A49" s="17" t="s">
        <v>1734</v>
      </c>
    </row>
    <row r="50" ht="12.75">
      <c r="A50" s="387" t="s">
        <v>1733</v>
      </c>
    </row>
    <row r="51" spans="1:7" ht="12.75">
      <c r="A51" s="16" t="s">
        <v>1732</v>
      </c>
      <c r="B51" s="779"/>
      <c r="C51" s="779"/>
      <c r="D51" s="779"/>
      <c r="E51" s="779"/>
      <c r="F51" s="779"/>
      <c r="G51" s="779"/>
    </row>
    <row r="52" spans="1:7" ht="12.75">
      <c r="A52" s="16" t="s">
        <v>1731</v>
      </c>
      <c r="B52" s="779"/>
      <c r="C52" s="779"/>
      <c r="D52" s="779"/>
      <c r="E52" s="779"/>
      <c r="F52" s="779"/>
      <c r="G52" s="779"/>
    </row>
    <row r="53" spans="1:7" ht="12.75">
      <c r="A53" s="16" t="s">
        <v>1730</v>
      </c>
      <c r="B53" s="779"/>
      <c r="C53" s="779"/>
      <c r="D53" s="779"/>
      <c r="E53" s="779"/>
      <c r="F53" s="779"/>
      <c r="G53" s="77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7" width="11.28125" style="0" customWidth="1"/>
  </cols>
  <sheetData>
    <row r="1" spans="1:7" ht="15.75" customHeight="1">
      <c r="A1" s="13" t="s">
        <v>1758</v>
      </c>
      <c r="B1" s="47"/>
      <c r="C1" s="47"/>
      <c r="D1" s="47"/>
      <c r="E1" s="47"/>
      <c r="F1" s="47"/>
      <c r="G1" s="47"/>
    </row>
    <row r="2" spans="1:7" ht="15.75">
      <c r="A2" s="13" t="s">
        <v>1745</v>
      </c>
      <c r="B2" s="47"/>
      <c r="C2" s="47"/>
      <c r="D2" s="47"/>
      <c r="E2" s="47"/>
      <c r="F2" s="47"/>
      <c r="G2" s="47"/>
    </row>
    <row r="3" spans="1:7" ht="10.5" customHeight="1">
      <c r="A3" s="116" t="s">
        <v>47</v>
      </c>
      <c r="B3" s="47"/>
      <c r="C3" s="47"/>
      <c r="D3" s="47"/>
      <c r="E3" s="47"/>
      <c r="F3" s="47"/>
      <c r="G3" s="47"/>
    </row>
    <row r="4" spans="1:7" ht="12.75" customHeight="1">
      <c r="A4" s="929" t="s">
        <v>1757</v>
      </c>
      <c r="B4" s="47"/>
      <c r="C4" s="47"/>
      <c r="D4" s="47"/>
      <c r="E4" s="47"/>
      <c r="F4" s="47"/>
      <c r="G4" s="47"/>
    </row>
    <row r="5" spans="1:7" ht="12.75" customHeight="1">
      <c r="A5" s="926" t="s">
        <v>1756</v>
      </c>
      <c r="B5" s="929"/>
      <c r="C5" s="929"/>
      <c r="D5" s="929"/>
      <c r="E5" s="929"/>
      <c r="F5" s="929"/>
      <c r="G5" s="929"/>
    </row>
    <row r="6" ht="10.5" customHeight="1" thickBot="1"/>
    <row r="7" spans="1:7" s="28" customFormat="1" ht="21" customHeight="1" thickTop="1">
      <c r="A7" s="145"/>
      <c r="B7" s="144" t="s">
        <v>1742</v>
      </c>
      <c r="C7" s="24"/>
      <c r="D7" s="143"/>
      <c r="E7" s="1018" t="s">
        <v>1741</v>
      </c>
      <c r="F7" s="24"/>
      <c r="G7" s="24"/>
    </row>
    <row r="8" spans="1:7" s="403" customFormat="1" ht="27" customHeight="1">
      <c r="A8" s="38" t="s">
        <v>1740</v>
      </c>
      <c r="B8" s="1016" t="s">
        <v>188</v>
      </c>
      <c r="C8" s="1015" t="s">
        <v>1618</v>
      </c>
      <c r="D8" s="1017" t="s">
        <v>1755</v>
      </c>
      <c r="E8" s="1016" t="s">
        <v>188</v>
      </c>
      <c r="F8" s="1015" t="s">
        <v>1618</v>
      </c>
      <c r="G8" s="1014" t="s">
        <v>1755</v>
      </c>
    </row>
    <row r="9" spans="1:7" s="396" customFormat="1" ht="6" customHeight="1">
      <c r="A9" s="400"/>
      <c r="B9" s="980"/>
      <c r="C9" s="400"/>
      <c r="D9" s="1006"/>
      <c r="E9" s="980"/>
      <c r="F9" s="660"/>
      <c r="G9" s="1005"/>
    </row>
    <row r="10" spans="1:7" ht="12.75">
      <c r="A10" s="176" t="s">
        <v>188</v>
      </c>
      <c r="B10" s="1013">
        <v>1360301</v>
      </c>
      <c r="C10" s="1010">
        <v>42523</v>
      </c>
      <c r="D10" s="1012">
        <v>1317778</v>
      </c>
      <c r="E10" s="1011">
        <v>1374810</v>
      </c>
      <c r="F10" s="1010">
        <v>41224</v>
      </c>
      <c r="G10" s="663">
        <v>1333586</v>
      </c>
    </row>
    <row r="11" spans="1:7" ht="4.5" customHeight="1">
      <c r="A11" s="6"/>
      <c r="B11" s="980"/>
      <c r="C11" s="1007"/>
      <c r="D11" s="1006"/>
      <c r="E11" s="980"/>
      <c r="F11" s="1007"/>
      <c r="G11" s="1005"/>
    </row>
    <row r="12" spans="1:7" ht="12.75">
      <c r="A12" s="6" t="s">
        <v>1723</v>
      </c>
      <c r="B12" s="968">
        <v>87407</v>
      </c>
      <c r="C12" s="1008" t="s">
        <v>206</v>
      </c>
      <c r="D12" s="1006">
        <v>87407</v>
      </c>
      <c r="E12" s="968">
        <v>88505</v>
      </c>
      <c r="F12" s="1008" t="s">
        <v>206</v>
      </c>
      <c r="G12" s="1005">
        <v>88505</v>
      </c>
    </row>
    <row r="13" spans="1:7" ht="12.75">
      <c r="A13" s="6" t="s">
        <v>1722</v>
      </c>
      <c r="B13" s="968">
        <v>83361</v>
      </c>
      <c r="C13" s="1008" t="s">
        <v>206</v>
      </c>
      <c r="D13" s="1006">
        <v>83361</v>
      </c>
      <c r="E13" s="968">
        <v>84064</v>
      </c>
      <c r="F13" s="1008" t="s">
        <v>206</v>
      </c>
      <c r="G13" s="1005">
        <v>84064</v>
      </c>
    </row>
    <row r="14" spans="1:7" ht="12.75">
      <c r="A14" s="6" t="s">
        <v>1721</v>
      </c>
      <c r="B14" s="968">
        <v>81539</v>
      </c>
      <c r="C14" s="1008" t="s">
        <v>206</v>
      </c>
      <c r="D14" s="1006">
        <v>81539</v>
      </c>
      <c r="E14" s="968">
        <v>81546</v>
      </c>
      <c r="F14" s="1008" t="s">
        <v>206</v>
      </c>
      <c r="G14" s="1005">
        <v>81546</v>
      </c>
    </row>
    <row r="15" spans="1:7" ht="12.75">
      <c r="A15" s="6" t="s">
        <v>1720</v>
      </c>
      <c r="B15" s="968">
        <v>85994</v>
      </c>
      <c r="C15" s="1009">
        <v>1568</v>
      </c>
      <c r="D15" s="1006">
        <v>84426</v>
      </c>
      <c r="E15" s="968">
        <v>83568</v>
      </c>
      <c r="F15" s="1009">
        <v>1109</v>
      </c>
      <c r="G15" s="1005">
        <v>82459</v>
      </c>
    </row>
    <row r="16" spans="1:7" ht="12.75">
      <c r="A16" s="6" t="s">
        <v>1719</v>
      </c>
      <c r="B16" s="968">
        <v>95829</v>
      </c>
      <c r="C16" s="1009">
        <v>12892</v>
      </c>
      <c r="D16" s="1006">
        <v>82937</v>
      </c>
      <c r="E16" s="968">
        <v>99043</v>
      </c>
      <c r="F16" s="1009">
        <v>11934</v>
      </c>
      <c r="G16" s="1005">
        <v>87109</v>
      </c>
    </row>
    <row r="17" spans="1:7" ht="12.75">
      <c r="A17" s="6" t="s">
        <v>1718</v>
      </c>
      <c r="B17" s="968">
        <v>97302</v>
      </c>
      <c r="C17" s="1009">
        <v>10833</v>
      </c>
      <c r="D17" s="1006">
        <v>86469</v>
      </c>
      <c r="E17" s="968">
        <v>100760</v>
      </c>
      <c r="F17" s="1009">
        <v>10822</v>
      </c>
      <c r="G17" s="1005">
        <v>89938</v>
      </c>
    </row>
    <row r="18" spans="1:7" ht="12.75">
      <c r="A18" s="6" t="s">
        <v>1717</v>
      </c>
      <c r="B18" s="968">
        <v>88031</v>
      </c>
      <c r="C18" s="1009">
        <v>6468</v>
      </c>
      <c r="D18" s="1006">
        <v>81563</v>
      </c>
      <c r="E18" s="968">
        <v>91657</v>
      </c>
      <c r="F18" s="1009">
        <v>6695</v>
      </c>
      <c r="G18" s="1005">
        <v>84962</v>
      </c>
    </row>
    <row r="19" spans="1:7" ht="12.75">
      <c r="A19" s="6" t="s">
        <v>1716</v>
      </c>
      <c r="B19" s="968">
        <v>86756</v>
      </c>
      <c r="C19" s="1009">
        <v>5309</v>
      </c>
      <c r="D19" s="1006">
        <v>81447</v>
      </c>
      <c r="E19" s="968">
        <v>84637</v>
      </c>
      <c r="F19" s="1009">
        <v>5081</v>
      </c>
      <c r="G19" s="1005">
        <v>79556</v>
      </c>
    </row>
    <row r="20" spans="1:7" ht="12.75">
      <c r="A20" s="6" t="s">
        <v>1715</v>
      </c>
      <c r="B20" s="968">
        <v>89617</v>
      </c>
      <c r="C20" s="1009">
        <v>3356</v>
      </c>
      <c r="D20" s="1006">
        <v>86261</v>
      </c>
      <c r="E20" s="968">
        <v>89400</v>
      </c>
      <c r="F20" s="1009">
        <v>3437</v>
      </c>
      <c r="G20" s="1005">
        <v>85963</v>
      </c>
    </row>
    <row r="21" spans="1:7" ht="12.75">
      <c r="A21" s="6" t="s">
        <v>1714</v>
      </c>
      <c r="B21" s="968">
        <v>95787</v>
      </c>
      <c r="C21" s="1009">
        <v>1512</v>
      </c>
      <c r="D21" s="1006">
        <v>94275</v>
      </c>
      <c r="E21" s="968">
        <v>93017</v>
      </c>
      <c r="F21" s="1009">
        <v>1510</v>
      </c>
      <c r="G21" s="1005">
        <v>91507</v>
      </c>
    </row>
    <row r="22" spans="1:7" ht="12.75">
      <c r="A22" s="6" t="s">
        <v>1713</v>
      </c>
      <c r="B22" s="968">
        <v>97978</v>
      </c>
      <c r="C22" s="1009">
        <v>471</v>
      </c>
      <c r="D22" s="1006">
        <v>97507</v>
      </c>
      <c r="E22" s="968">
        <v>96473</v>
      </c>
      <c r="F22" s="1009">
        <v>491</v>
      </c>
      <c r="G22" s="1005">
        <v>95982</v>
      </c>
    </row>
    <row r="23" spans="1:7" ht="12.75">
      <c r="A23" s="6" t="s">
        <v>1712</v>
      </c>
      <c r="B23" s="968">
        <v>93340</v>
      </c>
      <c r="C23" s="1009">
        <v>96</v>
      </c>
      <c r="D23" s="1006">
        <v>93244</v>
      </c>
      <c r="E23" s="968">
        <v>94075</v>
      </c>
      <c r="F23" s="1009">
        <v>126</v>
      </c>
      <c r="G23" s="1005">
        <v>93949</v>
      </c>
    </row>
    <row r="24" spans="1:7" ht="12.75">
      <c r="A24" s="6" t="s">
        <v>1711</v>
      </c>
      <c r="B24" s="968">
        <v>82222</v>
      </c>
      <c r="C24" s="1009">
        <v>18</v>
      </c>
      <c r="D24" s="1006">
        <v>82204</v>
      </c>
      <c r="E24" s="968">
        <v>85521</v>
      </c>
      <c r="F24" s="1009">
        <v>19</v>
      </c>
      <c r="G24" s="1005">
        <v>85502</v>
      </c>
    </row>
    <row r="25" spans="1:7" ht="12.75">
      <c r="A25" s="6" t="s">
        <v>1710</v>
      </c>
      <c r="B25" s="968">
        <v>59170</v>
      </c>
      <c r="C25" s="1008" t="s">
        <v>206</v>
      </c>
      <c r="D25" s="1006">
        <v>59170</v>
      </c>
      <c r="E25" s="968">
        <v>62462</v>
      </c>
      <c r="F25" s="1008" t="s">
        <v>206</v>
      </c>
      <c r="G25" s="1005">
        <v>62462</v>
      </c>
    </row>
    <row r="26" spans="1:7" ht="12.75">
      <c r="A26" s="6" t="s">
        <v>1709</v>
      </c>
      <c r="B26" s="968">
        <v>41353</v>
      </c>
      <c r="C26" s="1008" t="s">
        <v>206</v>
      </c>
      <c r="D26" s="1006">
        <v>41353</v>
      </c>
      <c r="E26" s="968">
        <v>42980</v>
      </c>
      <c r="F26" s="1008" t="s">
        <v>206</v>
      </c>
      <c r="G26" s="1005">
        <v>42980</v>
      </c>
    </row>
    <row r="27" spans="1:7" ht="12.75">
      <c r="A27" s="6" t="s">
        <v>1708</v>
      </c>
      <c r="B27" s="968">
        <v>34675</v>
      </c>
      <c r="C27" s="1008" t="s">
        <v>206</v>
      </c>
      <c r="D27" s="1006">
        <v>34675</v>
      </c>
      <c r="E27" s="968">
        <v>34458</v>
      </c>
      <c r="F27" s="1008" t="s">
        <v>206</v>
      </c>
      <c r="G27" s="1005">
        <v>34458</v>
      </c>
    </row>
    <row r="28" spans="1:7" ht="12.75">
      <c r="A28" s="6" t="s">
        <v>1707</v>
      </c>
      <c r="B28" s="968">
        <v>29702</v>
      </c>
      <c r="C28" s="1008" t="s">
        <v>206</v>
      </c>
      <c r="D28" s="1006">
        <v>29702</v>
      </c>
      <c r="E28" s="968">
        <v>29946</v>
      </c>
      <c r="F28" s="1008" t="s">
        <v>206</v>
      </c>
      <c r="G28" s="1005">
        <v>29946</v>
      </c>
    </row>
    <row r="29" spans="1:7" ht="12.75">
      <c r="A29" s="6" t="s">
        <v>1739</v>
      </c>
      <c r="B29" s="968">
        <v>30238</v>
      </c>
      <c r="C29" s="1008" t="s">
        <v>206</v>
      </c>
      <c r="D29" s="1006">
        <v>30238</v>
      </c>
      <c r="E29" s="968">
        <v>32698</v>
      </c>
      <c r="F29" s="1008" t="s">
        <v>206</v>
      </c>
      <c r="G29" s="1005">
        <v>32698</v>
      </c>
    </row>
    <row r="30" spans="1:7" ht="4.5" customHeight="1">
      <c r="A30" s="6"/>
      <c r="B30" s="968"/>
      <c r="C30" s="1007"/>
      <c r="D30" s="1006"/>
      <c r="E30" s="968"/>
      <c r="F30" s="1007"/>
      <c r="G30" s="660"/>
    </row>
    <row r="31" spans="1:7" ht="12.75">
      <c r="A31" s="6" t="s">
        <v>1706</v>
      </c>
      <c r="B31" s="968">
        <v>216411</v>
      </c>
      <c r="C31" s="1009">
        <v>1</v>
      </c>
      <c r="D31" s="1006">
        <v>216410</v>
      </c>
      <c r="E31" s="968">
        <v>216099</v>
      </c>
      <c r="F31" s="1008" t="s">
        <v>206</v>
      </c>
      <c r="G31" s="1005">
        <v>216099</v>
      </c>
    </row>
    <row r="32" spans="1:7" ht="12.75">
      <c r="A32" s="6" t="s">
        <v>1705</v>
      </c>
      <c r="B32" s="968">
        <v>130312</v>
      </c>
      <c r="C32" s="1009">
        <v>14459</v>
      </c>
      <c r="D32" s="1006">
        <v>115853</v>
      </c>
      <c r="E32" s="968">
        <v>132122</v>
      </c>
      <c r="F32" s="1009">
        <v>13043</v>
      </c>
      <c r="G32" s="1005">
        <v>119079</v>
      </c>
    </row>
    <row r="33" spans="1:7" ht="12.75">
      <c r="A33" s="6" t="s">
        <v>1704</v>
      </c>
      <c r="B33" s="968">
        <v>361706</v>
      </c>
      <c r="C33" s="1009">
        <v>25966</v>
      </c>
      <c r="D33" s="1006">
        <v>335740</v>
      </c>
      <c r="E33" s="968">
        <v>366454</v>
      </c>
      <c r="F33" s="1009">
        <v>26035</v>
      </c>
      <c r="G33" s="1005">
        <v>340419</v>
      </c>
    </row>
    <row r="34" spans="1:7" ht="12.75">
      <c r="A34" s="6" t="s">
        <v>1703</v>
      </c>
      <c r="B34" s="968">
        <v>369327</v>
      </c>
      <c r="C34" s="1009">
        <v>2097</v>
      </c>
      <c r="D34" s="1006">
        <v>367230</v>
      </c>
      <c r="E34" s="968">
        <v>369086</v>
      </c>
      <c r="F34" s="1009">
        <v>2146</v>
      </c>
      <c r="G34" s="1005">
        <v>366940</v>
      </c>
    </row>
    <row r="35" spans="1:7" ht="3.75" customHeight="1">
      <c r="A35" s="6"/>
      <c r="B35" s="968"/>
      <c r="C35" s="1009"/>
      <c r="D35" s="1006"/>
      <c r="E35" s="968"/>
      <c r="F35" s="1009"/>
      <c r="G35" s="1005"/>
    </row>
    <row r="36" spans="1:7" ht="12.75">
      <c r="A36" s="6" t="s">
        <v>1702</v>
      </c>
      <c r="B36" s="968">
        <v>1091079</v>
      </c>
      <c r="C36" s="1009">
        <v>42523</v>
      </c>
      <c r="D36" s="1006">
        <v>1048556</v>
      </c>
      <c r="E36" s="968">
        <v>1104227</v>
      </c>
      <c r="F36" s="1009">
        <v>41224</v>
      </c>
      <c r="G36" s="1005">
        <v>1063003</v>
      </c>
    </row>
    <row r="37" spans="1:7" ht="12.75">
      <c r="A37" s="6" t="s">
        <v>1701</v>
      </c>
      <c r="B37" s="968">
        <v>1056483</v>
      </c>
      <c r="C37" s="1009">
        <v>42522</v>
      </c>
      <c r="D37" s="1006">
        <v>1013961</v>
      </c>
      <c r="E37" s="968">
        <v>1070206</v>
      </c>
      <c r="F37" s="1009">
        <v>41224</v>
      </c>
      <c r="G37" s="1005">
        <v>1028982</v>
      </c>
    </row>
    <row r="38" spans="1:7" ht="12.75">
      <c r="A38" s="6" t="s">
        <v>1700</v>
      </c>
      <c r="B38" s="968">
        <v>1003512</v>
      </c>
      <c r="C38" s="1009">
        <v>38874</v>
      </c>
      <c r="D38" s="1006">
        <v>964638</v>
      </c>
      <c r="E38" s="968">
        <v>1017757</v>
      </c>
      <c r="F38" s="1009">
        <v>38226</v>
      </c>
      <c r="G38" s="1005">
        <v>979531</v>
      </c>
    </row>
    <row r="39" spans="1:7" ht="12.75">
      <c r="A39" s="6" t="s">
        <v>1563</v>
      </c>
      <c r="B39" s="968">
        <v>195138</v>
      </c>
      <c r="C39" s="1008" t="s">
        <v>206</v>
      </c>
      <c r="D39" s="1006">
        <v>195138</v>
      </c>
      <c r="E39" s="968">
        <v>202544</v>
      </c>
      <c r="F39" s="1008" t="s">
        <v>206</v>
      </c>
      <c r="G39" s="1005">
        <v>202544</v>
      </c>
    </row>
    <row r="40" spans="1:7" ht="12.75" customHeight="1">
      <c r="A40" s="6" t="s">
        <v>1699</v>
      </c>
      <c r="B40" s="968">
        <v>30238</v>
      </c>
      <c r="C40" s="1008" t="s">
        <v>206</v>
      </c>
      <c r="D40" s="1006">
        <v>30238</v>
      </c>
      <c r="E40" s="968">
        <v>32698</v>
      </c>
      <c r="F40" s="1008" t="s">
        <v>206</v>
      </c>
      <c r="G40" s="1005">
        <v>32698</v>
      </c>
    </row>
    <row r="41" spans="1:7" ht="6" customHeight="1">
      <c r="A41" s="6"/>
      <c r="B41" s="980"/>
      <c r="C41" s="1007"/>
      <c r="D41" s="1006"/>
      <c r="E41" s="980"/>
      <c r="F41" s="660"/>
      <c r="G41" s="1005"/>
    </row>
    <row r="42" spans="1:7" ht="12.75">
      <c r="A42" s="6" t="s">
        <v>1698</v>
      </c>
      <c r="B42" s="1002">
        <v>38.57945065546791</v>
      </c>
      <c r="C42" s="1004">
        <v>27.846240942028984</v>
      </c>
      <c r="D42" s="1003">
        <v>39.417674101821895</v>
      </c>
      <c r="E42" s="1002">
        <v>38.462074768601994</v>
      </c>
      <c r="F42" s="1001">
        <v>28.297957149975087</v>
      </c>
      <c r="G42" s="1000">
        <v>39.313487021237975</v>
      </c>
    </row>
    <row r="43" spans="1:7" ht="4.5" customHeight="1">
      <c r="A43" s="65"/>
      <c r="B43" s="665"/>
      <c r="C43" s="679"/>
      <c r="D43" s="642"/>
      <c r="E43" s="665"/>
      <c r="F43" s="65"/>
      <c r="G43" s="999"/>
    </row>
    <row r="44" ht="4.5" customHeight="1"/>
    <row r="45" ht="12.75">
      <c r="A45" s="17" t="s">
        <v>1754</v>
      </c>
    </row>
    <row r="46" ht="12.75">
      <c r="A46" s="17" t="s">
        <v>1737</v>
      </c>
    </row>
    <row r="47" ht="12.75">
      <c r="A47" s="17" t="s">
        <v>1736</v>
      </c>
    </row>
    <row r="48" ht="12.75">
      <c r="A48" s="17" t="s">
        <v>1753</v>
      </c>
    </row>
    <row r="49" ht="12.75">
      <c r="A49" s="17" t="s">
        <v>1752</v>
      </c>
    </row>
    <row r="50" ht="12.75">
      <c r="A50" s="17" t="s">
        <v>1751</v>
      </c>
    </row>
    <row r="51" ht="12.75">
      <c r="A51" s="17" t="s">
        <v>1750</v>
      </c>
    </row>
    <row r="52" ht="12.75">
      <c r="A52" s="17" t="s">
        <v>1749</v>
      </c>
    </row>
    <row r="53" ht="12.75">
      <c r="A53" s="17" t="s">
        <v>1748</v>
      </c>
    </row>
    <row r="54" ht="12.75">
      <c r="A54" s="17" t="s">
        <v>1747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6" width="12.7109375" style="0" customWidth="1"/>
  </cols>
  <sheetData>
    <row r="1" spans="1:6" ht="15.75" customHeight="1">
      <c r="A1" s="85" t="s">
        <v>1784</v>
      </c>
      <c r="B1" s="13"/>
      <c r="C1" s="13"/>
      <c r="D1" s="13"/>
      <c r="E1" s="13"/>
      <c r="F1" s="13"/>
    </row>
    <row r="2" spans="1:6" ht="15.75" customHeight="1">
      <c r="A2" s="85" t="s">
        <v>1783</v>
      </c>
      <c r="B2" s="13"/>
      <c r="C2" s="13"/>
      <c r="D2" s="13"/>
      <c r="E2" s="13"/>
      <c r="F2" s="13"/>
    </row>
    <row r="3" ht="12.75" customHeight="1">
      <c r="A3" s="1052" t="s">
        <v>47</v>
      </c>
    </row>
    <row r="4" spans="1:6" ht="12.75" customHeight="1">
      <c r="A4" s="1051" t="s">
        <v>1782</v>
      </c>
      <c r="B4" s="46"/>
      <c r="C4" s="46"/>
      <c r="D4" s="46"/>
      <c r="E4" s="46"/>
      <c r="F4" s="46"/>
    </row>
    <row r="5" spans="1:6" ht="12.75" customHeight="1">
      <c r="A5" s="1050" t="s">
        <v>1781</v>
      </c>
      <c r="B5" s="47"/>
      <c r="C5" s="47"/>
      <c r="D5" s="47"/>
      <c r="E5" s="47"/>
      <c r="F5" s="47"/>
    </row>
    <row r="6" ht="12.75" customHeight="1" thickBot="1">
      <c r="A6" s="326"/>
    </row>
    <row r="7" spans="1:6" s="104" customFormat="1" ht="43.5" customHeight="1" thickTop="1">
      <c r="A7" s="80" t="s">
        <v>1740</v>
      </c>
      <c r="B7" s="319" t="s">
        <v>1780</v>
      </c>
      <c r="C7" s="79" t="s">
        <v>1779</v>
      </c>
      <c r="D7" s="79" t="s">
        <v>6</v>
      </c>
      <c r="E7" s="79" t="s">
        <v>7</v>
      </c>
      <c r="F7" s="1049" t="s">
        <v>1778</v>
      </c>
    </row>
    <row r="8" spans="1:6" ht="12.75" customHeight="1">
      <c r="A8" s="6"/>
      <c r="B8" s="97" t="s">
        <v>47</v>
      </c>
      <c r="C8" s="6"/>
      <c r="D8" s="6"/>
      <c r="E8" s="6"/>
      <c r="F8" s="651"/>
    </row>
    <row r="9" spans="1:6" ht="12.75">
      <c r="A9" s="400" t="s">
        <v>1777</v>
      </c>
      <c r="B9" s="1048">
        <v>1374810</v>
      </c>
      <c r="C9" s="1047">
        <v>963607</v>
      </c>
      <c r="D9" s="1046">
        <v>186738</v>
      </c>
      <c r="E9" s="1045">
        <v>67701</v>
      </c>
      <c r="F9" s="1044">
        <v>156764</v>
      </c>
    </row>
    <row r="10" spans="1:6" ht="12.75" customHeight="1">
      <c r="A10" s="1043"/>
      <c r="B10" s="1042"/>
      <c r="C10" s="1041"/>
      <c r="D10" s="1040"/>
      <c r="E10" s="1039"/>
      <c r="F10" s="1038"/>
    </row>
    <row r="11" spans="1:6" ht="12.75">
      <c r="A11" s="6" t="s">
        <v>1680</v>
      </c>
      <c r="B11" s="1042">
        <v>88505</v>
      </c>
      <c r="C11" s="1041">
        <v>62163</v>
      </c>
      <c r="D11" s="1040">
        <v>11889</v>
      </c>
      <c r="E11" s="1039">
        <v>4349</v>
      </c>
      <c r="F11" s="1038">
        <v>10104</v>
      </c>
    </row>
    <row r="12" spans="1:6" ht="12.75">
      <c r="A12" s="6" t="s">
        <v>1776</v>
      </c>
      <c r="B12" s="1042">
        <v>149459</v>
      </c>
      <c r="C12" s="1041">
        <v>103609</v>
      </c>
      <c r="D12" s="1040">
        <v>20669</v>
      </c>
      <c r="E12" s="1039">
        <v>7427</v>
      </c>
      <c r="F12" s="1038">
        <v>17754</v>
      </c>
    </row>
    <row r="13" spans="1:6" ht="12.75">
      <c r="A13" s="6" t="s">
        <v>1775</v>
      </c>
      <c r="B13" s="1042">
        <v>66640</v>
      </c>
      <c r="C13" s="1041">
        <v>45781</v>
      </c>
      <c r="D13" s="1040">
        <v>9557</v>
      </c>
      <c r="E13" s="1039">
        <v>3403</v>
      </c>
      <c r="F13" s="1038">
        <v>7899</v>
      </c>
    </row>
    <row r="14" spans="1:6" ht="12.75">
      <c r="A14" s="6" t="s">
        <v>1705</v>
      </c>
      <c r="B14" s="1042">
        <v>132122</v>
      </c>
      <c r="C14" s="1041">
        <v>99569</v>
      </c>
      <c r="D14" s="1040">
        <v>15748</v>
      </c>
      <c r="E14" s="1039">
        <v>4985</v>
      </c>
      <c r="F14" s="1038">
        <v>11820</v>
      </c>
    </row>
    <row r="15" spans="1:6" ht="12.75">
      <c r="A15" s="6" t="s">
        <v>1702</v>
      </c>
      <c r="B15" s="1042">
        <v>1104227</v>
      </c>
      <c r="C15" s="1041">
        <v>775432</v>
      </c>
      <c r="D15" s="1040">
        <v>149505</v>
      </c>
      <c r="E15" s="1039">
        <v>54310</v>
      </c>
      <c r="F15" s="1038">
        <v>124980</v>
      </c>
    </row>
    <row r="16" spans="1:6" ht="12.75">
      <c r="A16" s="6" t="s">
        <v>1701</v>
      </c>
      <c r="B16" s="1042">
        <v>1070206</v>
      </c>
      <c r="C16" s="1041">
        <v>752054</v>
      </c>
      <c r="D16" s="1040">
        <v>144623</v>
      </c>
      <c r="E16" s="1039">
        <v>52522</v>
      </c>
      <c r="F16" s="1038">
        <v>121007</v>
      </c>
    </row>
    <row r="17" spans="1:6" ht="12.75">
      <c r="A17" s="6" t="s">
        <v>1774</v>
      </c>
      <c r="B17" s="1042">
        <v>549065</v>
      </c>
      <c r="C17" s="1041">
        <v>398412</v>
      </c>
      <c r="D17" s="1040">
        <v>66776</v>
      </c>
      <c r="E17" s="1039">
        <v>24132</v>
      </c>
      <c r="F17" s="1038">
        <v>59745</v>
      </c>
    </row>
    <row r="18" spans="1:6" ht="12.75">
      <c r="A18" s="334" t="s">
        <v>1704</v>
      </c>
      <c r="B18" s="1042">
        <v>366454</v>
      </c>
      <c r="C18" s="1041">
        <v>264102</v>
      </c>
      <c r="D18" s="1040">
        <v>43798</v>
      </c>
      <c r="E18" s="1039">
        <v>16585</v>
      </c>
      <c r="F18" s="1038">
        <v>41969</v>
      </c>
    </row>
    <row r="19" spans="1:6" ht="12.75">
      <c r="A19" s="6" t="s">
        <v>1703</v>
      </c>
      <c r="B19" s="1042">
        <v>369086</v>
      </c>
      <c r="C19" s="1041">
        <v>245553</v>
      </c>
      <c r="D19" s="1040">
        <v>56804</v>
      </c>
      <c r="E19" s="1039">
        <v>20440</v>
      </c>
      <c r="F19" s="1038">
        <v>46289</v>
      </c>
    </row>
    <row r="20" spans="1:6" ht="12.75">
      <c r="A20" s="6" t="s">
        <v>1563</v>
      </c>
      <c r="B20" s="1042">
        <v>202544</v>
      </c>
      <c r="C20" s="1041">
        <v>142830</v>
      </c>
      <c r="D20" s="1040">
        <v>28273</v>
      </c>
      <c r="E20" s="1039">
        <v>10512</v>
      </c>
      <c r="F20" s="1038">
        <v>20929</v>
      </c>
    </row>
    <row r="21" spans="1:6" ht="12.75">
      <c r="A21" s="6" t="s">
        <v>1699</v>
      </c>
      <c r="B21" s="1042">
        <v>32698</v>
      </c>
      <c r="C21" s="1041">
        <v>24241</v>
      </c>
      <c r="D21" s="1040">
        <v>3875</v>
      </c>
      <c r="E21" s="1039">
        <v>1713</v>
      </c>
      <c r="F21" s="1038">
        <v>2869</v>
      </c>
    </row>
    <row r="22" spans="1:6" ht="12.75" customHeight="1">
      <c r="A22" s="6"/>
      <c r="B22" s="1037"/>
      <c r="C22" s="1036"/>
      <c r="D22" s="1035"/>
      <c r="E22" s="1035"/>
      <c r="F22" s="1034"/>
    </row>
    <row r="23" spans="1:6" ht="12.75">
      <c r="A23" s="6" t="s">
        <v>1565</v>
      </c>
      <c r="B23" s="1042">
        <v>304604</v>
      </c>
      <c r="C23" s="1041">
        <v>211553</v>
      </c>
      <c r="D23" s="1040">
        <v>42115</v>
      </c>
      <c r="E23" s="1039">
        <v>15179</v>
      </c>
      <c r="F23" s="1038">
        <v>35757</v>
      </c>
    </row>
    <row r="24" spans="1:6" ht="12.75">
      <c r="A24" s="6" t="s">
        <v>1773</v>
      </c>
      <c r="B24" s="1042">
        <v>867662</v>
      </c>
      <c r="C24" s="1041">
        <v>609224</v>
      </c>
      <c r="D24" s="1040">
        <v>116350</v>
      </c>
      <c r="E24" s="1039">
        <v>42010</v>
      </c>
      <c r="F24" s="1038">
        <v>100078</v>
      </c>
    </row>
    <row r="25" spans="1:6" ht="12.75">
      <c r="A25" s="6" t="s">
        <v>1563</v>
      </c>
      <c r="B25" s="1042">
        <v>202544</v>
      </c>
      <c r="C25" s="1041">
        <v>142830</v>
      </c>
      <c r="D25" s="1040">
        <v>28273</v>
      </c>
      <c r="E25" s="1039">
        <v>10512</v>
      </c>
      <c r="F25" s="1038">
        <v>20929</v>
      </c>
    </row>
    <row r="26" spans="1:6" ht="12.75">
      <c r="A26" s="6"/>
      <c r="B26" s="1037"/>
      <c r="C26" s="1036"/>
      <c r="D26" s="1035"/>
      <c r="E26" s="1035"/>
      <c r="F26" s="1034"/>
    </row>
    <row r="27" spans="1:6" ht="12.75">
      <c r="A27" s="6" t="s">
        <v>1772</v>
      </c>
      <c r="B27" s="1033" t="s">
        <v>47</v>
      </c>
      <c r="C27" s="1032" t="s">
        <v>47</v>
      </c>
      <c r="D27" s="1031" t="s">
        <v>47</v>
      </c>
      <c r="E27" s="1030" t="s">
        <v>47</v>
      </c>
      <c r="F27" s="1029" t="s">
        <v>47</v>
      </c>
    </row>
    <row r="28" spans="1:6" ht="12.75">
      <c r="A28" s="331" t="s">
        <v>1565</v>
      </c>
      <c r="B28" s="1033">
        <v>22.15607974920171</v>
      </c>
      <c r="C28" s="1032">
        <v>21.95428219180641</v>
      </c>
      <c r="D28" s="1031">
        <v>22.552988679326113</v>
      </c>
      <c r="E28" s="1030">
        <v>22.42064371279597</v>
      </c>
      <c r="F28" s="1029">
        <v>22.809446046286137</v>
      </c>
    </row>
    <row r="29" spans="1:6" ht="12.75">
      <c r="A29" s="331" t="s">
        <v>1564</v>
      </c>
      <c r="B29" s="1033">
        <v>63.111411758715754</v>
      </c>
      <c r="C29" s="1032">
        <v>63.22328501142063</v>
      </c>
      <c r="D29" s="1031">
        <v>62.306547140914006</v>
      </c>
      <c r="E29" s="1030">
        <v>62.052259198534735</v>
      </c>
      <c r="F29" s="1029">
        <v>63.839912224745476</v>
      </c>
    </row>
    <row r="30" spans="1:6" ht="12.75">
      <c r="A30" s="331" t="s">
        <v>1563</v>
      </c>
      <c r="B30" s="1033">
        <v>14.732508492082541</v>
      </c>
      <c r="C30" s="1032">
        <v>14.822432796772958</v>
      </c>
      <c r="D30" s="1031">
        <v>15.140464179759878</v>
      </c>
      <c r="E30" s="1030">
        <v>15.527097088669295</v>
      </c>
      <c r="F30" s="1029">
        <v>13.350641728968386</v>
      </c>
    </row>
    <row r="31" spans="1:6" ht="12.75" customHeight="1">
      <c r="A31" s="959"/>
      <c r="B31" s="1028"/>
      <c r="C31" s="1027"/>
      <c r="D31" s="1026"/>
      <c r="E31" s="1026"/>
      <c r="F31" s="1025"/>
    </row>
    <row r="32" spans="1:6" ht="12.75">
      <c r="A32" s="959" t="s">
        <v>1771</v>
      </c>
      <c r="B32" s="1024">
        <v>58.449949404261105</v>
      </c>
      <c r="C32" s="1023">
        <v>58.169573096266724</v>
      </c>
      <c r="D32" s="1022">
        <v>60.49677696605072</v>
      </c>
      <c r="E32" s="1021">
        <v>61.15448702689835</v>
      </c>
      <c r="F32" s="1020">
        <v>56.64181938088291</v>
      </c>
    </row>
    <row r="33" spans="1:6" ht="12.75" customHeight="1">
      <c r="A33" s="65"/>
      <c r="B33" s="680" t="s">
        <v>47</v>
      </c>
      <c r="C33" s="65"/>
      <c r="D33" s="65"/>
      <c r="E33" s="65"/>
      <c r="F33" s="999"/>
    </row>
    <row r="34" ht="12.75" customHeight="1"/>
    <row r="35" ht="12.75">
      <c r="A35" s="16" t="s">
        <v>1770</v>
      </c>
    </row>
    <row r="36" ht="12.75">
      <c r="A36" s="16" t="s">
        <v>1769</v>
      </c>
    </row>
    <row r="37" ht="12.75">
      <c r="A37" s="16" t="s">
        <v>1768</v>
      </c>
    </row>
    <row r="38" ht="12.75">
      <c r="A38" s="16" t="s">
        <v>1767</v>
      </c>
    </row>
    <row r="39" ht="12.75">
      <c r="A39" s="16" t="s">
        <v>1766</v>
      </c>
    </row>
    <row r="40" ht="12.75">
      <c r="A40" s="16" t="s">
        <v>1765</v>
      </c>
    </row>
    <row r="41" ht="12.75">
      <c r="A41" s="16" t="s">
        <v>1764</v>
      </c>
    </row>
    <row r="42" ht="12.75">
      <c r="A42" s="1019" t="s">
        <v>1763</v>
      </c>
    </row>
    <row r="43" ht="12.75">
      <c r="A43" s="1019" t="s">
        <v>1762</v>
      </c>
    </row>
    <row r="44" ht="12.75">
      <c r="A44" s="1019" t="s">
        <v>1761</v>
      </c>
    </row>
    <row r="45" ht="12.75">
      <c r="A45" s="1019" t="s">
        <v>1760</v>
      </c>
    </row>
    <row r="46" ht="12.75">
      <c r="A46" s="1019" t="s">
        <v>1759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6" width="12.7109375" style="0" customWidth="1"/>
  </cols>
  <sheetData>
    <row r="1" spans="1:6" ht="15.75" customHeight="1">
      <c r="A1" s="85" t="s">
        <v>1811</v>
      </c>
      <c r="B1" s="13"/>
      <c r="C1" s="13"/>
      <c r="D1" s="13"/>
      <c r="E1" s="13"/>
      <c r="F1" s="13"/>
    </row>
    <row r="2" ht="12.75" customHeight="1">
      <c r="A2" s="1081" t="s">
        <v>47</v>
      </c>
    </row>
    <row r="3" spans="1:6" ht="12.75" customHeight="1">
      <c r="A3" s="46" t="s">
        <v>1810</v>
      </c>
      <c r="B3" s="47"/>
      <c r="C3" s="47"/>
      <c r="D3" s="47"/>
      <c r="E3" s="47"/>
      <c r="F3" s="47"/>
    </row>
    <row r="4" spans="1:6" ht="12.75" customHeight="1">
      <c r="A4" s="1080" t="s">
        <v>1809</v>
      </c>
      <c r="B4" s="47"/>
      <c r="C4" s="47"/>
      <c r="D4" s="47"/>
      <c r="E4" s="47"/>
      <c r="F4" s="47"/>
    </row>
    <row r="5" spans="1:6" ht="12.75" customHeight="1">
      <c r="A5" s="1079" t="s">
        <v>300</v>
      </c>
      <c r="B5" s="47"/>
      <c r="C5" s="47"/>
      <c r="D5" s="47"/>
      <c r="E5" s="47"/>
      <c r="F5" s="47"/>
    </row>
    <row r="6" ht="12.75" customHeight="1" thickBot="1">
      <c r="A6" s="676"/>
    </row>
    <row r="7" spans="1:6" s="104" customFormat="1" ht="45" customHeight="1" thickTop="1">
      <c r="A7" s="80" t="s">
        <v>1740</v>
      </c>
      <c r="B7" s="1078" t="s">
        <v>267</v>
      </c>
      <c r="C7" s="79" t="s">
        <v>266</v>
      </c>
      <c r="D7" s="79" t="s">
        <v>265</v>
      </c>
      <c r="E7" s="79" t="s">
        <v>264</v>
      </c>
      <c r="F7" s="78" t="s">
        <v>263</v>
      </c>
    </row>
    <row r="8" spans="1:6" ht="12.75">
      <c r="A8" s="6"/>
      <c r="B8" s="1077" t="s">
        <v>47</v>
      </c>
      <c r="C8" s="653"/>
      <c r="D8" s="653"/>
      <c r="E8" s="653"/>
      <c r="F8" s="63"/>
    </row>
    <row r="9" spans="1:6" ht="12.75">
      <c r="A9" s="400" t="s">
        <v>188</v>
      </c>
      <c r="B9" s="1076">
        <v>1360301</v>
      </c>
      <c r="C9" s="1075">
        <v>953207</v>
      </c>
      <c r="D9" s="1075">
        <v>185079</v>
      </c>
      <c r="E9" s="1074">
        <v>67091</v>
      </c>
      <c r="F9" s="1073">
        <v>154924</v>
      </c>
    </row>
    <row r="10" spans="1:6" ht="12.75" customHeight="1">
      <c r="A10" s="1072"/>
      <c r="B10" s="968"/>
      <c r="C10" s="1071"/>
      <c r="D10" s="1071"/>
      <c r="E10" s="1071"/>
      <c r="F10" s="651"/>
    </row>
    <row r="11" spans="1:6" ht="12.75">
      <c r="A11" s="1070" t="s">
        <v>1808</v>
      </c>
      <c r="B11" s="762">
        <v>87407</v>
      </c>
      <c r="C11" s="1064">
        <v>61261</v>
      </c>
      <c r="D11" s="1064">
        <v>11845</v>
      </c>
      <c r="E11" s="1063">
        <v>4281</v>
      </c>
      <c r="F11" s="1062">
        <v>10020</v>
      </c>
    </row>
    <row r="12" spans="1:6" ht="12.75">
      <c r="A12" s="1070" t="s">
        <v>1807</v>
      </c>
      <c r="B12" s="762">
        <v>83361</v>
      </c>
      <c r="C12" s="1064">
        <v>57818</v>
      </c>
      <c r="D12" s="1064">
        <v>11478</v>
      </c>
      <c r="E12" s="1063">
        <v>4179</v>
      </c>
      <c r="F12" s="1062">
        <v>9886</v>
      </c>
    </row>
    <row r="13" spans="1:6" ht="12.75">
      <c r="A13" s="1070" t="s">
        <v>1806</v>
      </c>
      <c r="B13" s="762">
        <v>81539</v>
      </c>
      <c r="C13" s="1064">
        <v>56147</v>
      </c>
      <c r="D13" s="1064">
        <v>11521</v>
      </c>
      <c r="E13" s="1063">
        <v>4055</v>
      </c>
      <c r="F13" s="1062">
        <v>9816</v>
      </c>
    </row>
    <row r="14" spans="1:6" ht="12.75">
      <c r="A14" s="1070" t="s">
        <v>1805</v>
      </c>
      <c r="B14" s="762">
        <v>85994</v>
      </c>
      <c r="C14" s="1064">
        <v>60344</v>
      </c>
      <c r="D14" s="1064">
        <v>12089</v>
      </c>
      <c r="E14" s="1063">
        <v>4146</v>
      </c>
      <c r="F14" s="1062">
        <v>9415</v>
      </c>
    </row>
    <row r="15" spans="1:6" ht="12.75">
      <c r="A15" s="1070" t="s">
        <v>1804</v>
      </c>
      <c r="B15" s="762">
        <v>95829</v>
      </c>
      <c r="C15" s="1064">
        <v>73203</v>
      </c>
      <c r="D15" s="1064">
        <v>10833</v>
      </c>
      <c r="E15" s="1063">
        <v>3472</v>
      </c>
      <c r="F15" s="1062">
        <v>8321</v>
      </c>
    </row>
    <row r="16" spans="1:6" ht="12.75">
      <c r="A16" s="1070" t="s">
        <v>1803</v>
      </c>
      <c r="B16" s="762">
        <v>97302</v>
      </c>
      <c r="C16" s="1064">
        <v>71667</v>
      </c>
      <c r="D16" s="1064">
        <v>11290</v>
      </c>
      <c r="E16" s="1063">
        <v>4161</v>
      </c>
      <c r="F16" s="1062">
        <v>10184</v>
      </c>
    </row>
    <row r="17" spans="1:6" ht="12.75">
      <c r="A17" s="1070" t="s">
        <v>1802</v>
      </c>
      <c r="B17" s="762">
        <v>88031</v>
      </c>
      <c r="C17" s="1064">
        <v>62779</v>
      </c>
      <c r="D17" s="1064">
        <v>10935</v>
      </c>
      <c r="E17" s="1063">
        <v>3980</v>
      </c>
      <c r="F17" s="1062">
        <v>10337</v>
      </c>
    </row>
    <row r="18" spans="1:6" ht="12.75">
      <c r="A18" s="1070" t="s">
        <v>1801</v>
      </c>
      <c r="B18" s="762">
        <v>86756</v>
      </c>
      <c r="C18" s="1064">
        <v>61956</v>
      </c>
      <c r="D18" s="1064">
        <v>10485</v>
      </c>
      <c r="E18" s="1063">
        <v>4018</v>
      </c>
      <c r="F18" s="1062">
        <v>10297</v>
      </c>
    </row>
    <row r="19" spans="1:6" ht="12.75">
      <c r="A19" s="1070" t="s">
        <v>1800</v>
      </c>
      <c r="B19" s="762">
        <v>89617</v>
      </c>
      <c r="C19" s="1064">
        <v>63340</v>
      </c>
      <c r="D19" s="1064">
        <v>10897</v>
      </c>
      <c r="E19" s="1063">
        <v>4354</v>
      </c>
      <c r="F19" s="1062">
        <v>11026</v>
      </c>
    </row>
    <row r="20" spans="1:6" ht="12.75">
      <c r="A20" s="1070" t="s">
        <v>1799</v>
      </c>
      <c r="B20" s="762">
        <v>95787</v>
      </c>
      <c r="C20" s="1064">
        <v>66376</v>
      </c>
      <c r="D20" s="1064">
        <v>12657</v>
      </c>
      <c r="E20" s="1063">
        <v>4849</v>
      </c>
      <c r="F20" s="1062">
        <v>11905</v>
      </c>
    </row>
    <row r="21" spans="1:6" ht="12.75">
      <c r="A21" s="1070" t="s">
        <v>1798</v>
      </c>
      <c r="B21" s="762">
        <v>97978</v>
      </c>
      <c r="C21" s="1064">
        <v>65348</v>
      </c>
      <c r="D21" s="1064">
        <v>14866</v>
      </c>
      <c r="E21" s="1063">
        <v>5390</v>
      </c>
      <c r="F21" s="1062">
        <v>12374</v>
      </c>
    </row>
    <row r="22" spans="1:6" ht="12.75">
      <c r="A22" s="1070" t="s">
        <v>1797</v>
      </c>
      <c r="B22" s="762">
        <v>93340</v>
      </c>
      <c r="C22" s="1064">
        <v>60387</v>
      </c>
      <c r="D22" s="1064">
        <v>15807</v>
      </c>
      <c r="E22" s="1063">
        <v>5483</v>
      </c>
      <c r="F22" s="1062">
        <v>11663</v>
      </c>
    </row>
    <row r="23" spans="1:6" ht="12.75">
      <c r="A23" s="1070" t="s">
        <v>1796</v>
      </c>
      <c r="B23" s="762">
        <v>82222</v>
      </c>
      <c r="C23" s="1064">
        <v>54091</v>
      </c>
      <c r="D23" s="1064">
        <v>13542</v>
      </c>
      <c r="E23" s="1063">
        <v>4738</v>
      </c>
      <c r="F23" s="1062">
        <v>9851</v>
      </c>
    </row>
    <row r="24" spans="1:6" ht="12.75">
      <c r="A24" s="1070" t="s">
        <v>1795</v>
      </c>
      <c r="B24" s="762">
        <v>59170</v>
      </c>
      <c r="C24" s="1064">
        <v>39927</v>
      </c>
      <c r="D24" s="1064">
        <v>9178</v>
      </c>
      <c r="E24" s="1063">
        <v>3234</v>
      </c>
      <c r="F24" s="1062">
        <v>6831</v>
      </c>
    </row>
    <row r="25" spans="1:6" ht="12.75">
      <c r="A25" s="1070" t="s">
        <v>1794</v>
      </c>
      <c r="B25" s="762">
        <v>41353</v>
      </c>
      <c r="C25" s="1064">
        <v>29000</v>
      </c>
      <c r="D25" s="1064">
        <v>5830</v>
      </c>
      <c r="E25" s="1063">
        <v>2113</v>
      </c>
      <c r="F25" s="1062">
        <v>4410</v>
      </c>
    </row>
    <row r="26" spans="1:6" ht="12.75">
      <c r="A26" s="1070" t="s">
        <v>1793</v>
      </c>
      <c r="B26" s="762">
        <v>34675</v>
      </c>
      <c r="C26" s="1064">
        <v>25223</v>
      </c>
      <c r="D26" s="1064">
        <v>4571</v>
      </c>
      <c r="E26" s="1063">
        <v>1632</v>
      </c>
      <c r="F26" s="1062">
        <v>3249</v>
      </c>
    </row>
    <row r="27" spans="1:6" ht="12.75">
      <c r="A27" s="1070" t="s">
        <v>1792</v>
      </c>
      <c r="B27" s="762">
        <v>29702</v>
      </c>
      <c r="C27" s="1064">
        <v>21980</v>
      </c>
      <c r="D27" s="1064">
        <v>3652</v>
      </c>
      <c r="E27" s="1063">
        <v>1390</v>
      </c>
      <c r="F27" s="1062">
        <v>2680</v>
      </c>
    </row>
    <row r="28" spans="1:6" ht="12.75">
      <c r="A28" s="1070" t="s">
        <v>1791</v>
      </c>
      <c r="B28" s="762">
        <v>30238</v>
      </c>
      <c r="C28" s="1064">
        <v>22360</v>
      </c>
      <c r="D28" s="1064">
        <v>3603</v>
      </c>
      <c r="E28" s="1063">
        <v>1616</v>
      </c>
      <c r="F28" s="1062">
        <v>2659</v>
      </c>
    </row>
    <row r="29" spans="1:6" ht="12.75" customHeight="1">
      <c r="A29" s="1070"/>
      <c r="B29" s="1069"/>
      <c r="C29" s="1068"/>
      <c r="D29" s="1067"/>
      <c r="E29" s="1066"/>
      <c r="F29" s="1065"/>
    </row>
    <row r="30" spans="1:6" ht="12.75">
      <c r="A30" s="1061" t="s">
        <v>1790</v>
      </c>
      <c r="B30" s="762">
        <v>250894</v>
      </c>
      <c r="C30" s="1064">
        <v>174309</v>
      </c>
      <c r="D30" s="1064">
        <v>35088</v>
      </c>
      <c r="E30" s="1063">
        <v>12380</v>
      </c>
      <c r="F30" s="1062">
        <v>29117</v>
      </c>
    </row>
    <row r="31" spans="1:6" ht="12.75">
      <c r="A31" s="1061" t="s">
        <v>1676</v>
      </c>
      <c r="B31" s="762">
        <v>95829</v>
      </c>
      <c r="C31" s="1064">
        <v>73203</v>
      </c>
      <c r="D31" s="1064">
        <v>10833</v>
      </c>
      <c r="E31" s="1063">
        <v>3472</v>
      </c>
      <c r="F31" s="1062">
        <v>8321</v>
      </c>
    </row>
    <row r="32" spans="1:6" ht="12.75">
      <c r="A32" s="1061" t="s">
        <v>1704</v>
      </c>
      <c r="B32" s="762">
        <v>361706</v>
      </c>
      <c r="C32" s="1064">
        <v>259742</v>
      </c>
      <c r="D32" s="1064">
        <v>43607</v>
      </c>
      <c r="E32" s="1063">
        <v>16513</v>
      </c>
      <c r="F32" s="1062">
        <v>41844</v>
      </c>
    </row>
    <row r="33" spans="1:6" ht="12.75">
      <c r="A33" s="1061" t="s">
        <v>1703</v>
      </c>
      <c r="B33" s="762">
        <v>369327</v>
      </c>
      <c r="C33" s="1064">
        <v>246202</v>
      </c>
      <c r="D33" s="1064">
        <v>56872</v>
      </c>
      <c r="E33" s="1063">
        <v>20460</v>
      </c>
      <c r="F33" s="1062">
        <v>45793</v>
      </c>
    </row>
    <row r="34" spans="1:6" ht="12.75">
      <c r="A34" s="1061" t="s">
        <v>1563</v>
      </c>
      <c r="B34" s="762">
        <v>195138</v>
      </c>
      <c r="C34" s="1064">
        <v>138490</v>
      </c>
      <c r="D34" s="1064">
        <v>26834</v>
      </c>
      <c r="E34" s="1063">
        <v>9985</v>
      </c>
      <c r="F34" s="1062">
        <v>19829</v>
      </c>
    </row>
    <row r="35" spans="1:6" ht="12.75">
      <c r="A35" s="1061" t="s">
        <v>1699</v>
      </c>
      <c r="B35" s="762">
        <v>30238</v>
      </c>
      <c r="C35" s="1064">
        <v>22360</v>
      </c>
      <c r="D35" s="1064">
        <v>3603</v>
      </c>
      <c r="E35" s="1063">
        <v>1616</v>
      </c>
      <c r="F35" s="1062">
        <v>2659</v>
      </c>
    </row>
    <row r="36" spans="1:6" ht="10.5" customHeight="1" hidden="1">
      <c r="A36" s="1061"/>
      <c r="B36" s="674"/>
      <c r="C36" s="6"/>
      <c r="D36" s="652"/>
      <c r="E36" s="652"/>
      <c r="F36" s="63"/>
    </row>
    <row r="37" spans="1:6" ht="12.75">
      <c r="A37" s="1061" t="s">
        <v>1698</v>
      </c>
      <c r="B37" s="1060">
        <v>38.6</v>
      </c>
      <c r="C37" s="1059">
        <v>37.8</v>
      </c>
      <c r="D37" s="1058">
        <v>40.9</v>
      </c>
      <c r="E37" s="1057">
        <v>41.3</v>
      </c>
      <c r="F37" s="1056">
        <v>39.643919510061245</v>
      </c>
    </row>
    <row r="38" spans="1:6" ht="12.75" customHeight="1">
      <c r="A38" s="1055"/>
      <c r="B38" s="680"/>
      <c r="C38" s="679"/>
      <c r="D38" s="642"/>
      <c r="E38" s="65"/>
      <c r="F38" s="999"/>
    </row>
    <row r="39" spans="1:6" ht="12.75" customHeight="1">
      <c r="A39" s="1054"/>
      <c r="B39" s="63"/>
      <c r="C39" s="63"/>
      <c r="D39" s="63"/>
      <c r="E39" s="63"/>
      <c r="F39" s="63"/>
    </row>
    <row r="40" ht="12.75">
      <c r="A40" s="16" t="s">
        <v>270</v>
      </c>
    </row>
    <row r="41" ht="12.75">
      <c r="A41" s="1053" t="s">
        <v>1789</v>
      </c>
    </row>
    <row r="42" ht="12.75">
      <c r="A42" s="1053" t="s">
        <v>1788</v>
      </c>
    </row>
    <row r="43" ht="12.75">
      <c r="A43" s="1053" t="s">
        <v>1787</v>
      </c>
    </row>
    <row r="44" ht="12.75">
      <c r="A44" s="1053" t="s">
        <v>1786</v>
      </c>
    </row>
    <row r="45" ht="12.75">
      <c r="A45" s="1053" t="s">
        <v>1785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6" width="12.7109375" style="0" customWidth="1"/>
  </cols>
  <sheetData>
    <row r="1" spans="1:6" ht="15.75" customHeight="1">
      <c r="A1" s="1084" t="s">
        <v>1823</v>
      </c>
      <c r="B1" s="529"/>
      <c r="C1" s="529"/>
      <c r="D1" s="529"/>
      <c r="E1" s="529"/>
      <c r="F1" s="529"/>
    </row>
    <row r="2" ht="12.75" customHeight="1">
      <c r="A2" s="1081" t="s">
        <v>47</v>
      </c>
    </row>
    <row r="3" spans="1:6" ht="12.75" customHeight="1">
      <c r="A3" s="46" t="s">
        <v>1822</v>
      </c>
      <c r="B3" s="47"/>
      <c r="C3" s="47"/>
      <c r="D3" s="47"/>
      <c r="E3" s="47"/>
      <c r="F3" s="47"/>
    </row>
    <row r="4" spans="1:6" ht="12.75" customHeight="1">
      <c r="A4" s="1080" t="s">
        <v>1809</v>
      </c>
      <c r="B4" s="47"/>
      <c r="C4" s="47"/>
      <c r="D4" s="47"/>
      <c r="E4" s="47"/>
      <c r="F4" s="47"/>
    </row>
    <row r="5" spans="1:6" ht="12.75" customHeight="1">
      <c r="A5" s="1079" t="s">
        <v>1821</v>
      </c>
      <c r="B5" s="47"/>
      <c r="C5" s="47"/>
      <c r="D5" s="47"/>
      <c r="E5" s="47"/>
      <c r="F5" s="47"/>
    </row>
    <row r="6" ht="12.75" customHeight="1">
      <c r="A6" s="1080" t="s">
        <v>1820</v>
      </c>
    </row>
    <row r="7" spans="1:2" ht="12.75" customHeight="1" thickBot="1">
      <c r="A7" s="676"/>
      <c r="B7" s="113" t="s">
        <v>47</v>
      </c>
    </row>
    <row r="8" spans="1:6" s="104" customFormat="1" ht="45" customHeight="1" thickTop="1">
      <c r="A8" s="80" t="s">
        <v>1740</v>
      </c>
      <c r="B8" s="1078" t="s">
        <v>267</v>
      </c>
      <c r="C8" s="79" t="s">
        <v>266</v>
      </c>
      <c r="D8" s="79" t="s">
        <v>265</v>
      </c>
      <c r="E8" s="79" t="s">
        <v>264</v>
      </c>
      <c r="F8" s="78" t="s">
        <v>263</v>
      </c>
    </row>
    <row r="9" spans="1:6" ht="12.75">
      <c r="A9" s="6"/>
      <c r="B9" s="97" t="s">
        <v>47</v>
      </c>
      <c r="C9" s="6"/>
      <c r="D9" s="6"/>
      <c r="E9" s="6"/>
      <c r="F9" s="651"/>
    </row>
    <row r="10" spans="1:6" ht="12.75">
      <c r="A10" s="400" t="s">
        <v>188</v>
      </c>
      <c r="B10" s="1076">
        <v>1374810</v>
      </c>
      <c r="C10" s="1075">
        <v>963607</v>
      </c>
      <c r="D10" s="1075">
        <v>186738</v>
      </c>
      <c r="E10" s="1074">
        <v>67701</v>
      </c>
      <c r="F10" s="1073">
        <v>156764</v>
      </c>
    </row>
    <row r="11" spans="1:6" ht="12.75">
      <c r="A11" s="1072"/>
      <c r="B11" s="968"/>
      <c r="C11" s="1071"/>
      <c r="D11" s="1071"/>
      <c r="E11" s="1071"/>
      <c r="F11" s="651"/>
    </row>
    <row r="12" spans="1:6" ht="12.75">
      <c r="A12" s="1070" t="s">
        <v>1808</v>
      </c>
      <c r="B12" s="762">
        <v>88505</v>
      </c>
      <c r="C12" s="1064">
        <v>62163</v>
      </c>
      <c r="D12" s="1064">
        <v>11889</v>
      </c>
      <c r="E12" s="1063">
        <v>4349</v>
      </c>
      <c r="F12" s="1062">
        <v>10104</v>
      </c>
    </row>
    <row r="13" spans="1:6" ht="12.75">
      <c r="A13" s="1070" t="s">
        <v>1807</v>
      </c>
      <c r="B13" s="762">
        <v>84064</v>
      </c>
      <c r="C13" s="1064">
        <v>58478</v>
      </c>
      <c r="D13" s="1064">
        <v>11537</v>
      </c>
      <c r="E13" s="1063">
        <v>4152</v>
      </c>
      <c r="F13" s="1062">
        <v>9897</v>
      </c>
    </row>
    <row r="14" spans="1:6" ht="12.75">
      <c r="A14" s="1070" t="s">
        <v>1806</v>
      </c>
      <c r="B14" s="762">
        <v>81546</v>
      </c>
      <c r="C14" s="1064">
        <v>56171</v>
      </c>
      <c r="D14" s="1064">
        <v>11459</v>
      </c>
      <c r="E14" s="1063">
        <v>4116</v>
      </c>
      <c r="F14" s="1062">
        <v>9800</v>
      </c>
    </row>
    <row r="15" spans="1:6" ht="12.75">
      <c r="A15" s="1070" t="s">
        <v>1805</v>
      </c>
      <c r="B15" s="762">
        <v>83568</v>
      </c>
      <c r="C15" s="1064">
        <v>58380</v>
      </c>
      <c r="D15" s="1064">
        <v>11822</v>
      </c>
      <c r="E15" s="1063">
        <v>3986</v>
      </c>
      <c r="F15" s="1062">
        <v>9380</v>
      </c>
    </row>
    <row r="16" spans="1:6" ht="12.75">
      <c r="A16" s="1070" t="s">
        <v>1804</v>
      </c>
      <c r="B16" s="762">
        <v>99043</v>
      </c>
      <c r="C16" s="1064">
        <v>75930</v>
      </c>
      <c r="D16" s="1064">
        <v>11156</v>
      </c>
      <c r="E16" s="1063">
        <v>3561</v>
      </c>
      <c r="F16" s="1062">
        <v>8396</v>
      </c>
    </row>
    <row r="17" spans="1:6" ht="12.75">
      <c r="A17" s="1070" t="s">
        <v>1803</v>
      </c>
      <c r="B17" s="762">
        <v>100760</v>
      </c>
      <c r="C17" s="1064">
        <v>74878</v>
      </c>
      <c r="D17" s="1064">
        <v>11385</v>
      </c>
      <c r="E17" s="1063">
        <v>4250</v>
      </c>
      <c r="F17" s="1062">
        <v>10247</v>
      </c>
    </row>
    <row r="18" spans="1:6" ht="12.75">
      <c r="A18" s="1070" t="s">
        <v>1802</v>
      </c>
      <c r="B18" s="762">
        <v>91657</v>
      </c>
      <c r="C18" s="1064">
        <v>65526</v>
      </c>
      <c r="D18" s="1064">
        <v>11297</v>
      </c>
      <c r="E18" s="1063">
        <v>4156</v>
      </c>
      <c r="F18" s="1062">
        <v>10678</v>
      </c>
    </row>
    <row r="19" spans="1:6" ht="12.75">
      <c r="A19" s="1070" t="s">
        <v>1801</v>
      </c>
      <c r="B19" s="762">
        <v>84637</v>
      </c>
      <c r="C19" s="1064">
        <v>60524</v>
      </c>
      <c r="D19" s="1064">
        <v>10245</v>
      </c>
      <c r="E19" s="1063">
        <v>3851</v>
      </c>
      <c r="F19" s="1062">
        <v>10017</v>
      </c>
    </row>
    <row r="20" spans="1:6" ht="12.75">
      <c r="A20" s="1070" t="s">
        <v>1800</v>
      </c>
      <c r="B20" s="762">
        <v>89400</v>
      </c>
      <c r="C20" s="1064">
        <v>63174</v>
      </c>
      <c r="D20" s="1064">
        <v>10871</v>
      </c>
      <c r="E20" s="1063">
        <v>4328</v>
      </c>
      <c r="F20" s="1062">
        <v>11027</v>
      </c>
    </row>
    <row r="21" spans="1:6" ht="12.75">
      <c r="A21" s="1070" t="s">
        <v>1799</v>
      </c>
      <c r="B21" s="762">
        <v>93017</v>
      </c>
      <c r="C21" s="1064">
        <v>64639</v>
      </c>
      <c r="D21" s="1064">
        <v>12101</v>
      </c>
      <c r="E21" s="1063">
        <v>4692</v>
      </c>
      <c r="F21" s="1062">
        <v>11585</v>
      </c>
    </row>
    <row r="22" spans="1:6" ht="12.75">
      <c r="A22" s="1070" t="s">
        <v>1798</v>
      </c>
      <c r="B22" s="762">
        <v>96473</v>
      </c>
      <c r="C22" s="1064">
        <v>64554</v>
      </c>
      <c r="D22" s="1064">
        <v>14417</v>
      </c>
      <c r="E22" s="1063">
        <v>5269</v>
      </c>
      <c r="F22" s="1062">
        <v>12233</v>
      </c>
    </row>
    <row r="23" spans="1:6" ht="12.75">
      <c r="A23" s="1070" t="s">
        <v>1797</v>
      </c>
      <c r="B23" s="762">
        <v>94075</v>
      </c>
      <c r="C23" s="1064">
        <v>60944</v>
      </c>
      <c r="D23" s="1064">
        <v>15777</v>
      </c>
      <c r="E23" s="1063">
        <v>5466</v>
      </c>
      <c r="F23" s="1062">
        <v>11888</v>
      </c>
    </row>
    <row r="24" spans="1:6" ht="12.75">
      <c r="A24" s="1070" t="s">
        <v>1796</v>
      </c>
      <c r="B24" s="762">
        <v>85521</v>
      </c>
      <c r="C24" s="1064">
        <v>55416</v>
      </c>
      <c r="D24" s="1064">
        <v>14509</v>
      </c>
      <c r="E24" s="1063">
        <v>5013</v>
      </c>
      <c r="F24" s="1062">
        <v>10583</v>
      </c>
    </row>
    <row r="25" spans="1:6" ht="12.75">
      <c r="A25" s="1070" t="s">
        <v>1795</v>
      </c>
      <c r="B25" s="762">
        <v>62462</v>
      </c>
      <c r="C25" s="1064">
        <v>41881</v>
      </c>
      <c r="D25" s="1064">
        <v>9813</v>
      </c>
      <c r="E25" s="1063">
        <v>3500</v>
      </c>
      <c r="F25" s="1062">
        <v>7268</v>
      </c>
    </row>
    <row r="26" spans="1:6" ht="12.75">
      <c r="A26" s="1070" t="s">
        <v>1794</v>
      </c>
      <c r="B26" s="762">
        <v>42980</v>
      </c>
      <c r="C26" s="1064">
        <v>29840</v>
      </c>
      <c r="D26" s="1064">
        <v>6129</v>
      </c>
      <c r="E26" s="1063">
        <v>2232</v>
      </c>
      <c r="F26" s="1062">
        <v>4779</v>
      </c>
    </row>
    <row r="27" spans="1:6" ht="12.75">
      <c r="A27" s="1070" t="s">
        <v>1793</v>
      </c>
      <c r="B27" s="762">
        <v>34458</v>
      </c>
      <c r="C27" s="1064">
        <v>24749</v>
      </c>
      <c r="D27" s="1064">
        <v>4724</v>
      </c>
      <c r="E27" s="1063">
        <v>1671</v>
      </c>
      <c r="F27" s="1062">
        <v>3314</v>
      </c>
    </row>
    <row r="28" spans="1:6" ht="12.75">
      <c r="A28" s="1070" t="s">
        <v>1792</v>
      </c>
      <c r="B28" s="762">
        <v>29946</v>
      </c>
      <c r="C28" s="1064">
        <v>22119</v>
      </c>
      <c r="D28" s="1064">
        <v>3732</v>
      </c>
      <c r="E28" s="1063">
        <v>1396</v>
      </c>
      <c r="F28" s="1062">
        <v>2699</v>
      </c>
    </row>
    <row r="29" spans="1:6" ht="12.75">
      <c r="A29" s="1070" t="s">
        <v>1791</v>
      </c>
      <c r="B29" s="762">
        <v>32698</v>
      </c>
      <c r="C29" s="1064">
        <v>24241</v>
      </c>
      <c r="D29" s="1064">
        <v>3875</v>
      </c>
      <c r="E29" s="1063">
        <v>1713</v>
      </c>
      <c r="F29" s="1062">
        <v>2869</v>
      </c>
    </row>
    <row r="30" spans="1:6" ht="12.75">
      <c r="A30" s="1070"/>
      <c r="B30" s="762"/>
      <c r="C30" s="1064"/>
      <c r="D30" s="1064"/>
      <c r="E30" s="1063"/>
      <c r="F30" s="1062"/>
    </row>
    <row r="31" spans="1:6" ht="12.75">
      <c r="A31" s="1061" t="s">
        <v>1790</v>
      </c>
      <c r="B31" s="762">
        <v>249178</v>
      </c>
      <c r="C31" s="1064">
        <v>173029</v>
      </c>
      <c r="D31" s="1064">
        <f>SUM(D13:D15)</f>
        <v>34818</v>
      </c>
      <c r="E31" s="1063">
        <f>SUM(E13:E15)</f>
        <v>12254</v>
      </c>
      <c r="F31" s="1062">
        <f>SUM(F13:F15)</f>
        <v>29077</v>
      </c>
    </row>
    <row r="32" spans="1:6" ht="12.75">
      <c r="A32" s="1061" t="s">
        <v>1676</v>
      </c>
      <c r="B32" s="762">
        <v>99043</v>
      </c>
      <c r="C32" s="1064">
        <f>SUM(C16)</f>
        <v>75930</v>
      </c>
      <c r="D32" s="1064">
        <f>SUM(D16)</f>
        <v>11156</v>
      </c>
      <c r="E32" s="1063">
        <f>SUM(E16)</f>
        <v>3561</v>
      </c>
      <c r="F32" s="1062">
        <f>SUM(F16)</f>
        <v>8396</v>
      </c>
    </row>
    <row r="33" spans="1:6" ht="12.75">
      <c r="A33" s="1061" t="s">
        <v>1704</v>
      </c>
      <c r="B33" s="762">
        <v>366454</v>
      </c>
      <c r="C33" s="1064">
        <v>264102</v>
      </c>
      <c r="D33" s="1064">
        <v>43798</v>
      </c>
      <c r="E33" s="1063">
        <v>16585</v>
      </c>
      <c r="F33" s="1062">
        <v>41969</v>
      </c>
    </row>
    <row r="34" spans="1:6" ht="12.75">
      <c r="A34" s="1061" t="s">
        <v>1703</v>
      </c>
      <c r="B34" s="762">
        <v>369086</v>
      </c>
      <c r="C34" s="1064">
        <v>245553</v>
      </c>
      <c r="D34" s="1064">
        <v>56804</v>
      </c>
      <c r="E34" s="1063">
        <v>20440</v>
      </c>
      <c r="F34" s="1062">
        <v>46289</v>
      </c>
    </row>
    <row r="35" spans="1:6" ht="12.75">
      <c r="A35" s="1061" t="s">
        <v>1563</v>
      </c>
      <c r="B35" s="762">
        <v>202544</v>
      </c>
      <c r="C35" s="1064">
        <v>142830</v>
      </c>
      <c r="D35" s="1064">
        <v>28273</v>
      </c>
      <c r="E35" s="1063">
        <v>10512</v>
      </c>
      <c r="F35" s="1062">
        <v>20929</v>
      </c>
    </row>
    <row r="36" spans="1:6" ht="12.75">
      <c r="A36" s="1061" t="s">
        <v>1699</v>
      </c>
      <c r="B36" s="762">
        <v>32698</v>
      </c>
      <c r="C36" s="1064">
        <v>24241</v>
      </c>
      <c r="D36" s="1064">
        <v>3875</v>
      </c>
      <c r="E36" s="1063">
        <v>1713</v>
      </c>
      <c r="F36" s="1062">
        <v>2869</v>
      </c>
    </row>
    <row r="37" spans="1:6" ht="12.75" customHeight="1">
      <c r="A37" s="1061"/>
      <c r="B37" s="674"/>
      <c r="C37" s="6"/>
      <c r="D37" s="652"/>
      <c r="E37" s="652"/>
      <c r="F37" s="63"/>
    </row>
    <row r="38" spans="1:6" ht="12.75">
      <c r="A38" s="1061" t="s">
        <v>1698</v>
      </c>
      <c r="B38" s="1083" t="s">
        <v>1819</v>
      </c>
      <c r="C38" s="1059">
        <v>37.501280483775034</v>
      </c>
      <c r="D38" s="1058">
        <v>41.18618342378806</v>
      </c>
      <c r="E38" s="1057">
        <v>41.65145563770795</v>
      </c>
      <c r="F38" s="1082">
        <v>39.93161625237097</v>
      </c>
    </row>
    <row r="39" spans="1:6" ht="12.75" customHeight="1">
      <c r="A39" s="1055"/>
      <c r="B39" s="680"/>
      <c r="C39" s="65"/>
      <c r="D39" s="642"/>
      <c r="E39" s="642"/>
      <c r="F39" s="64"/>
    </row>
    <row r="40" spans="1:6" ht="12.75" customHeight="1">
      <c r="A40" s="1054"/>
      <c r="B40" s="63"/>
      <c r="C40" s="63"/>
      <c r="D40" s="63"/>
      <c r="E40" s="63"/>
      <c r="F40" s="63"/>
    </row>
    <row r="41" ht="12.75">
      <c r="A41" s="16" t="s">
        <v>270</v>
      </c>
    </row>
    <row r="42" ht="12.75">
      <c r="A42" s="16" t="s">
        <v>1818</v>
      </c>
    </row>
    <row r="43" ht="12.75">
      <c r="A43" s="16" t="s">
        <v>1817</v>
      </c>
    </row>
    <row r="44" ht="12.75">
      <c r="A44" s="16" t="s">
        <v>1816</v>
      </c>
    </row>
    <row r="45" spans="1:6" ht="12.75">
      <c r="A45" s="1053" t="s">
        <v>1815</v>
      </c>
      <c r="B45" s="322"/>
      <c r="C45" s="322"/>
      <c r="D45" s="322"/>
      <c r="E45" s="322"/>
      <c r="F45" s="322"/>
    </row>
    <row r="46" spans="1:6" ht="12.75">
      <c r="A46" s="1053" t="s">
        <v>1814</v>
      </c>
      <c r="B46" s="322"/>
      <c r="C46" s="322"/>
      <c r="D46" s="322"/>
      <c r="E46" s="322"/>
      <c r="F46" s="322"/>
    </row>
    <row r="47" spans="1:6" ht="12.75">
      <c r="A47" s="1053" t="s">
        <v>1813</v>
      </c>
      <c r="B47" s="322"/>
      <c r="C47" s="322"/>
      <c r="D47" s="322"/>
      <c r="E47" s="322"/>
      <c r="F47" s="322"/>
    </row>
    <row r="48" spans="1:6" ht="12.75">
      <c r="A48" s="1053" t="s">
        <v>1812</v>
      </c>
      <c r="B48" s="322"/>
      <c r="C48" s="322"/>
      <c r="D48" s="322"/>
      <c r="E48" s="322"/>
      <c r="F48" s="32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30.140625" style="1085" customWidth="1"/>
    <col min="2" max="2" width="11.421875" style="1085" customWidth="1"/>
    <col min="3" max="3" width="12.140625" style="1085" customWidth="1"/>
    <col min="4" max="4" width="11.57421875" style="1085" customWidth="1"/>
    <col min="5" max="5" width="12.140625" style="1085" customWidth="1"/>
    <col min="6" max="6" width="9.140625" style="1085" customWidth="1"/>
    <col min="7" max="7" width="10.57421875" style="1085" customWidth="1"/>
    <col min="8" max="8" width="12.28125" style="1085" customWidth="1"/>
    <col min="9" max="9" width="12.421875" style="1085" customWidth="1"/>
    <col min="10" max="16384" width="9.140625" style="1085" customWidth="1"/>
  </cols>
  <sheetData>
    <row r="1" spans="1:9" ht="15.75">
      <c r="A1" s="1124" t="s">
        <v>1847</v>
      </c>
      <c r="B1" s="1123"/>
      <c r="C1" s="1123"/>
      <c r="D1" s="1123"/>
      <c r="E1" s="1123"/>
      <c r="F1" s="1123"/>
      <c r="G1" s="1123"/>
      <c r="H1" s="1123"/>
      <c r="I1" s="1123"/>
    </row>
    <row r="2" ht="12.75" customHeight="1" thickBot="1">
      <c r="A2" s="1122" t="s">
        <v>47</v>
      </c>
    </row>
    <row r="3" spans="1:9" ht="45" customHeight="1" thickTop="1">
      <c r="A3" s="1121"/>
      <c r="B3" s="1120" t="s">
        <v>1846</v>
      </c>
      <c r="C3" s="1119"/>
      <c r="D3" s="1120" t="s">
        <v>1845</v>
      </c>
      <c r="E3" s="1119"/>
      <c r="F3" s="1120" t="s">
        <v>1844</v>
      </c>
      <c r="G3" s="1119"/>
      <c r="H3" s="1118" t="s">
        <v>1843</v>
      </c>
      <c r="I3" s="1118"/>
    </row>
    <row r="4" spans="1:9" ht="60.75" customHeight="1">
      <c r="A4" s="1117" t="s">
        <v>1446</v>
      </c>
      <c r="B4" s="1116" t="s">
        <v>1842</v>
      </c>
      <c r="C4" s="1116" t="s">
        <v>1841</v>
      </c>
      <c r="D4" s="1116" t="s">
        <v>1842</v>
      </c>
      <c r="E4" s="1116" t="s">
        <v>1841</v>
      </c>
      <c r="F4" s="1115" t="s">
        <v>4</v>
      </c>
      <c r="G4" s="1115" t="s">
        <v>1840</v>
      </c>
      <c r="H4" s="1115" t="s">
        <v>4</v>
      </c>
      <c r="I4" s="1114" t="s">
        <v>1840</v>
      </c>
    </row>
    <row r="5" spans="1:9" ht="13.5" customHeight="1">
      <c r="A5" s="1113"/>
      <c r="B5" s="1112"/>
      <c r="C5" s="1112"/>
      <c r="D5" s="1112"/>
      <c r="E5" s="1112"/>
      <c r="F5" s="1111"/>
      <c r="G5" s="1111"/>
      <c r="H5" s="1111"/>
      <c r="I5" s="1110"/>
    </row>
    <row r="6" spans="1:9" ht="13.5" customHeight="1">
      <c r="A6" s="1109" t="s">
        <v>2</v>
      </c>
      <c r="B6" s="1108">
        <v>1211537</v>
      </c>
      <c r="C6" s="1107">
        <v>1211537</v>
      </c>
      <c r="D6" s="1106">
        <v>1360301</v>
      </c>
      <c r="E6" s="1106">
        <v>1360301</v>
      </c>
      <c r="F6" s="1105">
        <v>148764</v>
      </c>
      <c r="G6" s="1104">
        <v>12.278948146032684</v>
      </c>
      <c r="H6" s="1103">
        <v>148764</v>
      </c>
      <c r="I6" s="1102">
        <v>12.278948146032684</v>
      </c>
    </row>
    <row r="7" spans="1:9" ht="13.5" customHeight="1">
      <c r="A7" s="1101"/>
      <c r="B7" s="1096"/>
      <c r="C7" s="1096"/>
      <c r="D7" s="1096"/>
      <c r="E7" s="1096"/>
      <c r="F7" s="1095"/>
      <c r="G7" s="1094"/>
      <c r="H7" s="1095"/>
      <c r="I7" s="1100"/>
    </row>
    <row r="8" spans="1:9" ht="13.5" customHeight="1">
      <c r="A8" s="1098" t="s">
        <v>1558</v>
      </c>
      <c r="B8" s="1096">
        <v>294102</v>
      </c>
      <c r="C8" s="1097">
        <v>476162</v>
      </c>
      <c r="D8" s="1096">
        <v>336599</v>
      </c>
      <c r="E8" s="1096">
        <v>564323</v>
      </c>
      <c r="F8" s="1095">
        <v>42497</v>
      </c>
      <c r="G8" s="1094">
        <v>14.449748726632256</v>
      </c>
      <c r="H8" s="1093">
        <v>88161</v>
      </c>
      <c r="I8" s="1092">
        <v>18.514917192048085</v>
      </c>
    </row>
    <row r="9" spans="1:9" ht="13.5" customHeight="1">
      <c r="A9" s="1098" t="s">
        <v>1839</v>
      </c>
      <c r="B9" s="1096">
        <v>22003</v>
      </c>
      <c r="C9" s="1097">
        <v>33343</v>
      </c>
      <c r="D9" s="1096">
        <v>21424</v>
      </c>
      <c r="E9" s="1096">
        <v>38820</v>
      </c>
      <c r="F9" s="1095">
        <v>-579</v>
      </c>
      <c r="G9" s="1094">
        <v>-2.6314593464527563</v>
      </c>
      <c r="H9" s="1093">
        <v>5477</v>
      </c>
      <c r="I9" s="1092">
        <v>16.42623639144648</v>
      </c>
    </row>
    <row r="10" spans="1:9" ht="13.5" customHeight="1">
      <c r="A10" s="1098" t="s">
        <v>1838</v>
      </c>
      <c r="B10" s="1096">
        <v>3535</v>
      </c>
      <c r="C10" s="1097">
        <v>24882</v>
      </c>
      <c r="D10" s="1096">
        <v>4164</v>
      </c>
      <c r="E10" s="1096">
        <v>33470</v>
      </c>
      <c r="F10" s="1095">
        <v>629</v>
      </c>
      <c r="G10" s="1094">
        <v>17.79349363507779</v>
      </c>
      <c r="H10" s="1093">
        <v>8588</v>
      </c>
      <c r="I10" s="1092">
        <v>34.514910376979344</v>
      </c>
    </row>
    <row r="11" spans="1:9" ht="13.5" customHeight="1">
      <c r="A11" s="1098" t="s">
        <v>1837</v>
      </c>
      <c r="B11" s="1096">
        <v>503868</v>
      </c>
      <c r="C11" s="1097">
        <v>703232</v>
      </c>
      <c r="D11" s="1096">
        <v>525078</v>
      </c>
      <c r="E11" s="1096">
        <v>780968</v>
      </c>
      <c r="F11" s="1095">
        <v>21210</v>
      </c>
      <c r="G11" s="1094">
        <v>4.209435804615494</v>
      </c>
      <c r="H11" s="1093">
        <v>77736</v>
      </c>
      <c r="I11" s="1092">
        <v>11.054104477611942</v>
      </c>
    </row>
    <row r="12" spans="1:9" ht="13.5" customHeight="1">
      <c r="A12" s="1098" t="s">
        <v>1836</v>
      </c>
      <c r="B12" s="1096"/>
      <c r="C12" s="1097"/>
      <c r="D12" s="1096" t="s">
        <v>47</v>
      </c>
      <c r="E12" s="1096" t="s">
        <v>47</v>
      </c>
      <c r="F12" s="1095" t="s">
        <v>47</v>
      </c>
      <c r="G12" s="1094" t="s">
        <v>47</v>
      </c>
      <c r="H12" s="1093" t="s">
        <v>47</v>
      </c>
      <c r="I12" s="1092" t="s">
        <v>47</v>
      </c>
    </row>
    <row r="13" spans="1:9" ht="13.5" customHeight="1">
      <c r="A13" s="1099" t="s">
        <v>1835</v>
      </c>
      <c r="B13" s="1096">
        <v>113539</v>
      </c>
      <c r="C13" s="1097">
        <v>282667</v>
      </c>
      <c r="D13" s="1096">
        <v>135422</v>
      </c>
      <c r="E13" s="1096">
        <v>355816</v>
      </c>
      <c r="F13" s="1095">
        <v>21883</v>
      </c>
      <c r="G13" s="1094">
        <v>19.27355358070795</v>
      </c>
      <c r="H13" s="1093">
        <v>73149</v>
      </c>
      <c r="I13" s="1092">
        <v>25.878153445573766</v>
      </c>
    </row>
    <row r="14" spans="1:9" ht="13.5" customHeight="1">
      <c r="A14" s="1098" t="s">
        <v>1834</v>
      </c>
      <c r="B14" s="1096">
        <v>15147</v>
      </c>
      <c r="C14" s="1097">
        <v>47603</v>
      </c>
      <c r="D14" s="1096">
        <v>16985</v>
      </c>
      <c r="E14" s="1096">
        <v>34199</v>
      </c>
      <c r="F14" s="1095">
        <v>1838</v>
      </c>
      <c r="G14" s="1094">
        <v>12.134416055984683</v>
      </c>
      <c r="H14" s="1093">
        <v>-13404</v>
      </c>
      <c r="I14" s="1092">
        <v>-28.157889208663317</v>
      </c>
    </row>
    <row r="15" spans="1:9" ht="12.75" customHeight="1">
      <c r="A15" s="1091"/>
      <c r="B15" s="1090"/>
      <c r="C15" s="1090"/>
      <c r="D15" s="1090"/>
      <c r="E15" s="1090"/>
      <c r="F15" s="1089"/>
      <c r="G15" s="1089"/>
      <c r="H15" s="1089"/>
      <c r="I15" s="1088"/>
    </row>
    <row r="16" ht="12.75" customHeight="1"/>
    <row r="17" ht="12.75" customHeight="1">
      <c r="A17" s="1086" t="s">
        <v>1833</v>
      </c>
    </row>
    <row r="18" ht="12.75">
      <c r="A18" s="1087" t="s">
        <v>1832</v>
      </c>
    </row>
    <row r="19" ht="12.75">
      <c r="A19" s="1087" t="s">
        <v>1831</v>
      </c>
    </row>
    <row r="20" ht="12.75">
      <c r="A20" s="1087" t="s">
        <v>1830</v>
      </c>
    </row>
    <row r="21" ht="12.75">
      <c r="A21" s="1086" t="s">
        <v>1829</v>
      </c>
    </row>
    <row r="22" ht="12.75">
      <c r="A22" s="1087" t="s">
        <v>1828</v>
      </c>
    </row>
    <row r="23" ht="12.75">
      <c r="A23" s="1087" t="s">
        <v>1827</v>
      </c>
    </row>
    <row r="24" ht="12.75">
      <c r="A24" s="1087" t="s">
        <v>1826</v>
      </c>
    </row>
    <row r="25" ht="12.75">
      <c r="A25" s="1086" t="s">
        <v>1825</v>
      </c>
    </row>
    <row r="26" ht="12.75">
      <c r="A26" s="1086" t="s">
        <v>1824</v>
      </c>
    </row>
  </sheetData>
  <sheetProtection/>
  <printOptions horizontalCentered="1"/>
  <pageMargins left="1" right="1" top="1" bottom="1" header="0.5" footer="0.5"/>
  <pageSetup horizontalDpi="600" verticalDpi="600" orientation="landscape" scale="95" r:id="rId1"/>
  <headerFooter alignWithMargins="0">
    <oddFooter>&amp;L     &amp;"Arial,Italic"&amp;9 The State of Hawaii Data Book 2011&amp;R&amp;"Arial,Regular"&amp;9http://www.hawaii.gov/dbedt/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421875" style="1126" customWidth="1"/>
    <col min="2" max="2" width="11.7109375" style="1125" customWidth="1"/>
    <col min="3" max="3" width="10.28125" style="1125" customWidth="1"/>
    <col min="4" max="6" width="9.7109375" style="1125" customWidth="1"/>
    <col min="7" max="16384" width="9.140625" style="1125" customWidth="1"/>
  </cols>
  <sheetData>
    <row r="1" spans="1:6" ht="15.75">
      <c r="A1" s="1161" t="s">
        <v>1877</v>
      </c>
      <c r="B1" s="1160"/>
      <c r="C1" s="1160"/>
      <c r="D1" s="1160"/>
      <c r="E1" s="1160"/>
      <c r="F1" s="1160"/>
    </row>
    <row r="2" ht="13.5" thickBot="1">
      <c r="A2" s="1159" t="s">
        <v>47</v>
      </c>
    </row>
    <row r="3" spans="1:6" s="1154" customFormat="1" ht="45" customHeight="1" thickTop="1">
      <c r="A3" s="1158" t="s">
        <v>1876</v>
      </c>
      <c r="B3" s="1157" t="s">
        <v>267</v>
      </c>
      <c r="C3" s="1156" t="s">
        <v>266</v>
      </c>
      <c r="D3" s="1156" t="s">
        <v>265</v>
      </c>
      <c r="E3" s="1156" t="s">
        <v>264</v>
      </c>
      <c r="F3" s="1155" t="s">
        <v>263</v>
      </c>
    </row>
    <row r="4" spans="1:5" ht="12.75" customHeight="1">
      <c r="A4" s="1152"/>
      <c r="B4" s="1151"/>
      <c r="C4" s="1150"/>
      <c r="D4" s="1150"/>
      <c r="E4" s="1150"/>
    </row>
    <row r="5" spans="1:6" ht="12.75">
      <c r="A5" s="1146" t="s">
        <v>290</v>
      </c>
      <c r="B5" s="1140">
        <v>1360301</v>
      </c>
      <c r="C5" s="1139">
        <v>953207</v>
      </c>
      <c r="D5" s="1153">
        <v>185079</v>
      </c>
      <c r="E5" s="1153">
        <v>67091</v>
      </c>
      <c r="F5" s="1136">
        <v>154924</v>
      </c>
    </row>
    <row r="6" spans="1:5" ht="12.75" customHeight="1">
      <c r="A6" s="1152"/>
      <c r="B6" s="1151"/>
      <c r="C6" s="1150"/>
      <c r="D6" s="1150"/>
      <c r="E6" s="1150"/>
    </row>
    <row r="7" spans="1:6" ht="12.75">
      <c r="A7" s="1147" t="s">
        <v>1875</v>
      </c>
      <c r="B7" s="1144">
        <v>1039672</v>
      </c>
      <c r="C7" s="1143">
        <v>740171</v>
      </c>
      <c r="D7" s="1142">
        <v>130544</v>
      </c>
      <c r="E7" s="1142">
        <v>50375</v>
      </c>
      <c r="F7" s="1131">
        <v>118582</v>
      </c>
    </row>
    <row r="8" spans="1:6" ht="12.75">
      <c r="A8" s="1149" t="s">
        <v>1558</v>
      </c>
      <c r="B8" s="1144">
        <v>336599</v>
      </c>
      <c r="C8" s="1143">
        <v>198732</v>
      </c>
      <c r="D8" s="1142">
        <v>62348</v>
      </c>
      <c r="E8" s="1142">
        <v>22159</v>
      </c>
      <c r="F8" s="1131">
        <v>53360</v>
      </c>
    </row>
    <row r="9" spans="1:6" ht="12.75">
      <c r="A9" s="1149" t="s">
        <v>1839</v>
      </c>
      <c r="B9" s="1144">
        <v>21424</v>
      </c>
      <c r="C9" s="1143">
        <v>19256</v>
      </c>
      <c r="D9" s="1142">
        <v>1020</v>
      </c>
      <c r="E9" s="1142">
        <v>278</v>
      </c>
      <c r="F9" s="1131">
        <v>870</v>
      </c>
    </row>
    <row r="10" spans="1:6" ht="12.75">
      <c r="A10" s="1149" t="s">
        <v>1838</v>
      </c>
      <c r="B10" s="1144">
        <v>4164</v>
      </c>
      <c r="C10" s="1143">
        <v>2438</v>
      </c>
      <c r="D10" s="1142">
        <v>869</v>
      </c>
      <c r="E10" s="1142">
        <v>254</v>
      </c>
      <c r="F10" s="1131">
        <v>603</v>
      </c>
    </row>
    <row r="11" spans="1:6" ht="12.75">
      <c r="A11" s="1149" t="s">
        <v>1874</v>
      </c>
      <c r="B11" s="1144">
        <v>525078</v>
      </c>
      <c r="C11" s="1143">
        <v>418410</v>
      </c>
      <c r="D11" s="1142">
        <v>41050</v>
      </c>
      <c r="E11" s="1142">
        <v>21016</v>
      </c>
      <c r="F11" s="1131">
        <v>44602</v>
      </c>
    </row>
    <row r="12" spans="1:6" ht="12.75">
      <c r="A12" s="1135" t="s">
        <v>1868</v>
      </c>
      <c r="B12" s="1144"/>
      <c r="C12" s="1143"/>
      <c r="D12" s="1142"/>
      <c r="E12" s="1142"/>
      <c r="F12" s="1131"/>
    </row>
    <row r="13" spans="1:6" ht="12.75">
      <c r="A13" s="1135" t="s">
        <v>1873</v>
      </c>
      <c r="B13" s="1144">
        <v>135422</v>
      </c>
      <c r="C13" s="1143">
        <v>90878</v>
      </c>
      <c r="D13" s="1142">
        <v>22389</v>
      </c>
      <c r="E13" s="1142">
        <v>6060</v>
      </c>
      <c r="F13" s="1131">
        <v>16095</v>
      </c>
    </row>
    <row r="14" spans="1:6" ht="12.75">
      <c r="A14" s="1135" t="s">
        <v>1866</v>
      </c>
      <c r="B14" s="1144">
        <v>16985</v>
      </c>
      <c r="C14" s="1143">
        <v>10457</v>
      </c>
      <c r="D14" s="1142">
        <v>2868</v>
      </c>
      <c r="E14" s="1142">
        <v>608</v>
      </c>
      <c r="F14" s="1131">
        <v>3052</v>
      </c>
    </row>
    <row r="15" spans="1:6" ht="12.75" customHeight="1">
      <c r="A15" s="1148"/>
      <c r="B15" s="1144"/>
      <c r="C15" s="1143"/>
      <c r="D15" s="1142"/>
      <c r="E15" s="1142"/>
      <c r="F15" s="1131"/>
    </row>
    <row r="16" spans="1:6" ht="12.75" customHeight="1">
      <c r="A16" s="1147" t="s">
        <v>1872</v>
      </c>
      <c r="B16" s="1144">
        <v>320629</v>
      </c>
      <c r="C16" s="1143">
        <v>213036</v>
      </c>
      <c r="D16" s="1142">
        <v>54535</v>
      </c>
      <c r="E16" s="1142">
        <v>16716</v>
      </c>
      <c r="F16" s="1131">
        <v>36342</v>
      </c>
    </row>
    <row r="17" spans="1:6" ht="12.75" customHeight="1">
      <c r="A17" s="1135"/>
      <c r="B17" s="1144"/>
      <c r="C17" s="1143"/>
      <c r="D17" s="1142"/>
      <c r="E17" s="1142"/>
      <c r="F17" s="1131"/>
    </row>
    <row r="18" spans="1:6" ht="12.75">
      <c r="A18" s="1146" t="s">
        <v>1871</v>
      </c>
      <c r="B18" s="1144"/>
      <c r="C18" s="1143"/>
      <c r="D18" s="1142"/>
      <c r="E18" s="1142"/>
      <c r="F18" s="1131"/>
    </row>
    <row r="19" spans="1:6" ht="12.75">
      <c r="A19" s="1146" t="s">
        <v>1870</v>
      </c>
      <c r="B19" s="1144"/>
      <c r="C19" s="1143"/>
      <c r="D19" s="1142"/>
      <c r="E19" s="1142"/>
      <c r="F19" s="1131"/>
    </row>
    <row r="20" spans="1:6" ht="12.75">
      <c r="A20" s="1146" t="s">
        <v>1869</v>
      </c>
      <c r="B20" s="1144"/>
      <c r="C20" s="1143"/>
      <c r="D20" s="1142"/>
      <c r="E20" s="1142"/>
      <c r="F20" s="1131"/>
    </row>
    <row r="21" spans="1:6" ht="12.75">
      <c r="A21" s="1135" t="s">
        <v>1558</v>
      </c>
      <c r="B21" s="1144">
        <v>564323</v>
      </c>
      <c r="C21" s="1143">
        <v>350690</v>
      </c>
      <c r="D21" s="1142">
        <v>101344</v>
      </c>
      <c r="E21" s="1142">
        <v>34166</v>
      </c>
      <c r="F21" s="1131">
        <v>78123</v>
      </c>
    </row>
    <row r="22" spans="1:6" ht="12.75">
      <c r="A22" s="1135" t="s">
        <v>1839</v>
      </c>
      <c r="B22" s="1144">
        <v>38820</v>
      </c>
      <c r="C22" s="1143">
        <v>32780</v>
      </c>
      <c r="D22" s="1142">
        <v>2975</v>
      </c>
      <c r="E22" s="1142">
        <v>789</v>
      </c>
      <c r="F22" s="1131">
        <v>2276</v>
      </c>
    </row>
    <row r="23" spans="1:6" ht="12.75">
      <c r="A23" s="1135" t="s">
        <v>1838</v>
      </c>
      <c r="B23" s="1144">
        <v>33470</v>
      </c>
      <c r="C23" s="1143">
        <v>20482</v>
      </c>
      <c r="D23" s="1142">
        <v>7210</v>
      </c>
      <c r="E23" s="1142">
        <v>1876</v>
      </c>
      <c r="F23" s="1131">
        <v>3902</v>
      </c>
    </row>
    <row r="24" spans="1:6" ht="12.75">
      <c r="A24" s="1135" t="s">
        <v>1837</v>
      </c>
      <c r="B24" s="1144">
        <v>780968</v>
      </c>
      <c r="C24" s="1143">
        <v>590926</v>
      </c>
      <c r="D24" s="1142">
        <v>82944</v>
      </c>
      <c r="E24" s="1142">
        <v>34270</v>
      </c>
      <c r="F24" s="1131">
        <v>72828</v>
      </c>
    </row>
    <row r="25" spans="1:6" ht="12.75">
      <c r="A25" s="1135" t="s">
        <v>1868</v>
      </c>
      <c r="B25" s="1144"/>
      <c r="C25" s="1143"/>
      <c r="D25" s="1142"/>
      <c r="E25" s="1142"/>
      <c r="F25" s="1131"/>
    </row>
    <row r="26" spans="1:6" ht="12.75">
      <c r="A26" s="1135" t="s">
        <v>1867</v>
      </c>
      <c r="B26" s="1144">
        <v>355816</v>
      </c>
      <c r="C26" s="1143">
        <v>233637</v>
      </c>
      <c r="D26" s="1142">
        <v>62487</v>
      </c>
      <c r="E26" s="1142">
        <v>17374</v>
      </c>
      <c r="F26" s="1131">
        <v>42318</v>
      </c>
    </row>
    <row r="27" spans="1:6" ht="12.75">
      <c r="A27" s="1135" t="s">
        <v>1866</v>
      </c>
      <c r="B27" s="1144">
        <v>34199</v>
      </c>
      <c r="C27" s="1143">
        <v>21915</v>
      </c>
      <c r="D27" s="1142">
        <v>5450</v>
      </c>
      <c r="E27" s="1142">
        <v>1574</v>
      </c>
      <c r="F27" s="1131">
        <v>5260</v>
      </c>
    </row>
    <row r="28" spans="1:6" ht="12.75">
      <c r="A28" s="1135"/>
      <c r="B28" s="1144"/>
      <c r="C28" s="1143"/>
      <c r="D28" s="1142"/>
      <c r="E28" s="1142"/>
      <c r="F28" s="1131"/>
    </row>
    <row r="29" spans="1:6" ht="12.75">
      <c r="A29" s="1146" t="s">
        <v>1865</v>
      </c>
      <c r="B29" s="1144"/>
      <c r="C29" s="1143"/>
      <c r="D29" s="1142"/>
      <c r="E29" s="1142"/>
      <c r="F29" s="1131"/>
    </row>
    <row r="30" spans="1:6" ht="12.75">
      <c r="A30" s="1145" t="s">
        <v>1864</v>
      </c>
      <c r="B30" s="1144">
        <v>120842</v>
      </c>
      <c r="C30" s="1143">
        <v>77433</v>
      </c>
      <c r="D30" s="1142">
        <v>21383</v>
      </c>
      <c r="E30" s="1142">
        <v>6315</v>
      </c>
      <c r="F30" s="1131">
        <v>15711</v>
      </c>
    </row>
    <row r="31" spans="1:6" ht="12.75">
      <c r="A31" s="1145" t="s">
        <v>1863</v>
      </c>
      <c r="B31" s="1144">
        <v>35415</v>
      </c>
      <c r="C31" s="1143">
        <v>21580</v>
      </c>
      <c r="D31" s="1142">
        <v>5868</v>
      </c>
      <c r="E31" s="1142">
        <v>1837</v>
      </c>
      <c r="F31" s="1131">
        <v>6130</v>
      </c>
    </row>
    <row r="32" spans="1:6" ht="12.75">
      <c r="A32" s="1145" t="s">
        <v>1862</v>
      </c>
      <c r="B32" s="1144">
        <v>44116</v>
      </c>
      <c r="C32" s="1143">
        <v>27221</v>
      </c>
      <c r="D32" s="1142">
        <v>9520</v>
      </c>
      <c r="E32" s="1142">
        <v>2196</v>
      </c>
      <c r="F32" s="1131">
        <v>5179</v>
      </c>
    </row>
    <row r="33" spans="1:6" ht="12.75">
      <c r="A33" s="1145" t="s">
        <v>1861</v>
      </c>
      <c r="B33" s="1144">
        <v>1544</v>
      </c>
      <c r="C33" s="1143">
        <v>1078</v>
      </c>
      <c r="D33" s="1142">
        <v>237</v>
      </c>
      <c r="E33" s="1142">
        <v>63</v>
      </c>
      <c r="F33" s="1131">
        <v>166</v>
      </c>
    </row>
    <row r="34" spans="1:6" ht="12.75">
      <c r="A34" s="1145" t="s">
        <v>1860</v>
      </c>
      <c r="B34" s="1144">
        <v>39767</v>
      </c>
      <c r="C34" s="1143">
        <v>27554</v>
      </c>
      <c r="D34" s="1142">
        <v>5758</v>
      </c>
      <c r="E34" s="1142">
        <v>2219</v>
      </c>
      <c r="F34" s="1131">
        <v>4236</v>
      </c>
    </row>
    <row r="35" spans="1:6" ht="12.75">
      <c r="A35" s="1145" t="s">
        <v>1859</v>
      </c>
      <c r="B35" s="1144">
        <v>1239459</v>
      </c>
      <c r="C35" s="1143">
        <v>875774</v>
      </c>
      <c r="D35" s="1142">
        <v>163696</v>
      </c>
      <c r="E35" s="1142">
        <v>60776</v>
      </c>
      <c r="F35" s="1131">
        <v>139213</v>
      </c>
    </row>
    <row r="36" spans="1:6" ht="12.75">
      <c r="A36" s="1145" t="s">
        <v>1858</v>
      </c>
      <c r="B36" s="1144">
        <v>309343</v>
      </c>
      <c r="C36" s="1143">
        <v>181684</v>
      </c>
      <c r="D36" s="1142">
        <v>57831</v>
      </c>
      <c r="E36" s="1142">
        <v>20611</v>
      </c>
      <c r="F36" s="1131">
        <v>49217</v>
      </c>
    </row>
    <row r="37" spans="1:6" ht="12.75" customHeight="1">
      <c r="A37" s="1141"/>
      <c r="B37" s="1140"/>
      <c r="C37" s="1139"/>
      <c r="D37" s="1138"/>
      <c r="E37" s="1137"/>
      <c r="F37" s="1136"/>
    </row>
    <row r="38" spans="1:6" ht="12.75">
      <c r="A38" s="1135"/>
      <c r="B38" s="1134"/>
      <c r="C38" s="1134"/>
      <c r="D38" s="1133"/>
      <c r="E38" s="1132"/>
      <c r="F38" s="1131"/>
    </row>
    <row r="39" ht="12.75">
      <c r="A39" s="1130" t="s">
        <v>1857</v>
      </c>
    </row>
    <row r="40" ht="12.75">
      <c r="A40" s="1130" t="s">
        <v>1856</v>
      </c>
    </row>
    <row r="41" ht="12.75">
      <c r="A41" s="1129" t="s">
        <v>1855</v>
      </c>
    </row>
    <row r="42" ht="12.75">
      <c r="A42" s="1130" t="s">
        <v>1854</v>
      </c>
    </row>
    <row r="43" ht="12.75">
      <c r="A43" s="1129" t="s">
        <v>1853</v>
      </c>
    </row>
    <row r="44" ht="12.75">
      <c r="A44" s="1129" t="s">
        <v>1852</v>
      </c>
    </row>
    <row r="45" spans="1:2" s="1128" customFormat="1" ht="12.75">
      <c r="A45" s="1130" t="s">
        <v>1851</v>
      </c>
      <c r="B45" s="1125"/>
    </row>
    <row r="46" spans="1:2" s="1128" customFormat="1" ht="12.75">
      <c r="A46" s="1129" t="s">
        <v>1850</v>
      </c>
      <c r="B46" s="1125"/>
    </row>
    <row r="47" ht="12.75">
      <c r="A47" s="1127" t="s">
        <v>1321</v>
      </c>
    </row>
    <row r="48" ht="12.75">
      <c r="A48" s="1127" t="s">
        <v>1849</v>
      </c>
    </row>
    <row r="49" ht="12.75">
      <c r="A49" s="1127" t="s">
        <v>1848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2.140625" style="0" customWidth="1"/>
    <col min="7" max="7" width="13.7109375" style="0" customWidth="1"/>
  </cols>
  <sheetData>
    <row r="1" spans="1:7" s="81" customFormat="1" ht="15.75">
      <c r="A1" s="13" t="s">
        <v>84</v>
      </c>
      <c r="B1" s="13"/>
      <c r="C1" s="13"/>
      <c r="D1" s="13"/>
      <c r="E1" s="13"/>
      <c r="F1" s="13"/>
      <c r="G1" s="13"/>
    </row>
    <row r="2" s="81" customFormat="1" ht="9" customHeight="1">
      <c r="A2" s="81" t="s">
        <v>47</v>
      </c>
    </row>
    <row r="3" spans="1:7" ht="12.75">
      <c r="A3" s="47" t="s">
        <v>83</v>
      </c>
      <c r="B3" s="47"/>
      <c r="C3" s="47"/>
      <c r="D3" s="47"/>
      <c r="E3" s="47"/>
      <c r="F3" s="47"/>
      <c r="G3" s="47"/>
    </row>
    <row r="4" ht="8.25" customHeight="1" thickBot="1"/>
    <row r="5" spans="1:8" ht="39.75" customHeight="1" thickTop="1">
      <c r="A5" s="80" t="s">
        <v>82</v>
      </c>
      <c r="B5" s="79" t="s">
        <v>81</v>
      </c>
      <c r="C5" s="79" t="s">
        <v>80</v>
      </c>
      <c r="D5" s="79" t="s">
        <v>79</v>
      </c>
      <c r="E5" s="79" t="s">
        <v>78</v>
      </c>
      <c r="F5" s="79" t="s">
        <v>77</v>
      </c>
      <c r="G5" s="78" t="s">
        <v>76</v>
      </c>
      <c r="H5" s="77"/>
    </row>
    <row r="6" spans="1:6" ht="6.75" customHeight="1">
      <c r="A6" s="6"/>
      <c r="B6" s="6"/>
      <c r="C6" s="6"/>
      <c r="D6" s="6"/>
      <c r="E6" s="6"/>
      <c r="F6" s="6"/>
    </row>
    <row r="7" spans="1:7" ht="12.75">
      <c r="A7" s="72" t="s">
        <v>75</v>
      </c>
      <c r="B7" s="73">
        <v>10.3</v>
      </c>
      <c r="C7" s="70">
        <v>105.3</v>
      </c>
      <c r="D7" s="69">
        <v>26.1</v>
      </c>
      <c r="E7" s="67" t="s">
        <v>69</v>
      </c>
      <c r="F7" s="67" t="s">
        <v>69</v>
      </c>
      <c r="G7" s="74" t="s">
        <v>69</v>
      </c>
    </row>
    <row r="8" spans="1:7" ht="12.75">
      <c r="A8" s="72" t="s">
        <v>74</v>
      </c>
      <c r="B8" s="73">
        <v>12</v>
      </c>
      <c r="C8" s="76" t="s">
        <v>69</v>
      </c>
      <c r="D8" s="67" t="s">
        <v>69</v>
      </c>
      <c r="E8" s="67" t="s">
        <v>69</v>
      </c>
      <c r="F8" s="67" t="s">
        <v>69</v>
      </c>
      <c r="G8" s="74" t="s">
        <v>69</v>
      </c>
    </row>
    <row r="9" spans="1:7" ht="12.75">
      <c r="A9" s="72">
        <v>1850</v>
      </c>
      <c r="B9" s="73">
        <v>17.2</v>
      </c>
      <c r="C9" s="70">
        <v>110.1</v>
      </c>
      <c r="D9" s="67" t="s">
        <v>69</v>
      </c>
      <c r="E9" s="67" t="s">
        <v>69</v>
      </c>
      <c r="F9" s="67" t="s">
        <v>69</v>
      </c>
      <c r="G9" s="74" t="s">
        <v>69</v>
      </c>
    </row>
    <row r="10" spans="1:7" ht="12.75">
      <c r="A10" s="72">
        <v>1853</v>
      </c>
      <c r="B10" s="73">
        <v>15.7</v>
      </c>
      <c r="C10" s="70">
        <v>113.1</v>
      </c>
      <c r="D10" s="67" t="s">
        <v>69</v>
      </c>
      <c r="E10" s="69">
        <v>2.3</v>
      </c>
      <c r="F10" s="69">
        <v>97.5</v>
      </c>
      <c r="G10" s="74" t="s">
        <v>69</v>
      </c>
    </row>
    <row r="11" spans="1:7" ht="12.75">
      <c r="A11" s="72">
        <v>1860</v>
      </c>
      <c r="B11" s="73">
        <v>20.5</v>
      </c>
      <c r="C11" s="70">
        <v>116.1</v>
      </c>
      <c r="D11" s="67" t="s">
        <v>69</v>
      </c>
      <c r="E11" s="69">
        <v>2.7</v>
      </c>
      <c r="F11" s="67" t="s">
        <v>69</v>
      </c>
      <c r="G11" s="74" t="s">
        <v>69</v>
      </c>
    </row>
    <row r="12" spans="1:7" ht="12.75">
      <c r="A12" s="72">
        <v>1866</v>
      </c>
      <c r="B12" s="73">
        <v>21.5</v>
      </c>
      <c r="C12" s="70">
        <v>120.4</v>
      </c>
      <c r="D12" s="69">
        <v>26.5</v>
      </c>
      <c r="E12" s="69">
        <v>3.8</v>
      </c>
      <c r="F12" s="67" t="s">
        <v>69</v>
      </c>
      <c r="G12" s="74" t="s">
        <v>69</v>
      </c>
    </row>
    <row r="13" spans="1:7" ht="12.75">
      <c r="A13" s="72">
        <v>1872</v>
      </c>
      <c r="B13" s="73">
        <v>26.1</v>
      </c>
      <c r="C13" s="70">
        <v>125.4</v>
      </c>
      <c r="D13" s="69">
        <v>27.8</v>
      </c>
      <c r="E13" s="69">
        <v>5.2</v>
      </c>
      <c r="F13" s="69">
        <v>92.1</v>
      </c>
      <c r="G13" s="74" t="s">
        <v>69</v>
      </c>
    </row>
    <row r="14" spans="1:7" ht="12.75">
      <c r="A14" s="72">
        <v>1878</v>
      </c>
      <c r="B14" s="73">
        <v>24.3</v>
      </c>
      <c r="C14" s="70">
        <v>142.8</v>
      </c>
      <c r="D14" s="69">
        <v>28.1</v>
      </c>
      <c r="E14" s="69">
        <v>6.5</v>
      </c>
      <c r="F14" s="69">
        <v>83.6</v>
      </c>
      <c r="G14" s="74" t="s">
        <v>69</v>
      </c>
    </row>
    <row r="15" spans="1:7" ht="12.75">
      <c r="A15" s="72">
        <v>1884</v>
      </c>
      <c r="B15" s="73">
        <v>25.4</v>
      </c>
      <c r="C15" s="70">
        <v>177.5</v>
      </c>
      <c r="D15" s="69">
        <v>28</v>
      </c>
      <c r="E15" s="69">
        <v>20.6</v>
      </c>
      <c r="F15" s="69">
        <v>57.4</v>
      </c>
      <c r="G15" s="74" t="s">
        <v>69</v>
      </c>
    </row>
    <row r="16" spans="1:7" ht="12.75">
      <c r="A16" s="72">
        <v>1890</v>
      </c>
      <c r="B16" s="73">
        <v>25.5</v>
      </c>
      <c r="C16" s="70">
        <v>187.7</v>
      </c>
      <c r="D16" s="69">
        <v>26.1</v>
      </c>
      <c r="E16" s="69">
        <v>21</v>
      </c>
      <c r="F16" s="69">
        <v>53.5</v>
      </c>
      <c r="G16" s="74" t="s">
        <v>69</v>
      </c>
    </row>
    <row r="17" spans="1:7" ht="12.75">
      <c r="A17" s="72">
        <v>1896</v>
      </c>
      <c r="B17" s="73">
        <v>27.4</v>
      </c>
      <c r="C17" s="70">
        <v>198.7</v>
      </c>
      <c r="D17" s="69">
        <v>27.7</v>
      </c>
      <c r="E17" s="69">
        <v>20.6</v>
      </c>
      <c r="F17" s="69">
        <v>48.8</v>
      </c>
      <c r="G17" s="74" t="s">
        <v>69</v>
      </c>
    </row>
    <row r="18" spans="1:7" ht="5.25" customHeight="1">
      <c r="A18" s="72"/>
      <c r="B18" s="73"/>
      <c r="C18" s="70"/>
      <c r="D18" s="69"/>
      <c r="E18" s="69"/>
      <c r="F18" s="69"/>
      <c r="G18" s="75"/>
    </row>
    <row r="19" spans="1:7" ht="12.75">
      <c r="A19" s="72">
        <v>1900</v>
      </c>
      <c r="B19" s="73">
        <v>25.5</v>
      </c>
      <c r="C19" s="70">
        <v>223.3</v>
      </c>
      <c r="D19" s="69">
        <v>22.6</v>
      </c>
      <c r="E19" s="69">
        <v>17.3</v>
      </c>
      <c r="F19" s="69">
        <v>38.3</v>
      </c>
      <c r="G19" s="66">
        <v>3.71</v>
      </c>
    </row>
    <row r="20" spans="1:7" ht="12.75">
      <c r="A20" s="72">
        <v>1910</v>
      </c>
      <c r="B20" s="73">
        <v>30.7</v>
      </c>
      <c r="C20" s="70">
        <v>178.9</v>
      </c>
      <c r="D20" s="69">
        <v>29.5</v>
      </c>
      <c r="E20" s="69">
        <v>20.4</v>
      </c>
      <c r="F20" s="69">
        <v>45.1</v>
      </c>
      <c r="G20" s="74" t="s">
        <v>69</v>
      </c>
    </row>
    <row r="21" spans="1:7" ht="12.75">
      <c r="A21" s="72">
        <v>1920</v>
      </c>
      <c r="B21" s="73">
        <v>36.1</v>
      </c>
      <c r="C21" s="70">
        <v>144.3</v>
      </c>
      <c r="D21" s="69">
        <v>35.5</v>
      </c>
      <c r="E21" s="69">
        <v>19.2</v>
      </c>
      <c r="F21" s="69">
        <v>53.3</v>
      </c>
      <c r="G21" s="74" t="s">
        <v>69</v>
      </c>
    </row>
    <row r="22" spans="1:7" ht="12.75">
      <c r="A22" s="72">
        <v>1930</v>
      </c>
      <c r="B22" s="73">
        <v>53.7</v>
      </c>
      <c r="C22" s="70">
        <v>152.8</v>
      </c>
      <c r="D22" s="69">
        <v>36.2</v>
      </c>
      <c r="E22" s="69">
        <v>20</v>
      </c>
      <c r="F22" s="69">
        <v>58.2</v>
      </c>
      <c r="G22" s="74" t="s">
        <v>69</v>
      </c>
    </row>
    <row r="23" spans="1:7" ht="12.75">
      <c r="A23" s="72">
        <v>1940</v>
      </c>
      <c r="B23" s="73">
        <v>62.5</v>
      </c>
      <c r="C23" s="70">
        <v>137.6</v>
      </c>
      <c r="D23" s="69">
        <v>30.9</v>
      </c>
      <c r="E23" s="69">
        <v>24.5</v>
      </c>
      <c r="F23" s="69">
        <v>65.8</v>
      </c>
      <c r="G23" s="66">
        <v>4.46</v>
      </c>
    </row>
    <row r="24" spans="1:7" ht="12.75">
      <c r="A24" s="72">
        <v>1950</v>
      </c>
      <c r="B24" s="73">
        <v>69</v>
      </c>
      <c r="C24" s="70">
        <v>121.2</v>
      </c>
      <c r="D24" s="69">
        <v>31.2</v>
      </c>
      <c r="E24" s="69">
        <v>23</v>
      </c>
      <c r="F24" s="69">
        <v>71.1</v>
      </c>
      <c r="G24" s="66">
        <v>4.14</v>
      </c>
    </row>
    <row r="25" spans="1:7" ht="12.75">
      <c r="A25" s="72">
        <v>1960</v>
      </c>
      <c r="B25" s="73">
        <v>76.5</v>
      </c>
      <c r="C25" s="70">
        <v>114.8</v>
      </c>
      <c r="D25" s="69">
        <v>34.4</v>
      </c>
      <c r="E25" s="69">
        <v>32</v>
      </c>
      <c r="F25" s="69">
        <v>66.6</v>
      </c>
      <c r="G25" s="66">
        <v>3.87</v>
      </c>
    </row>
    <row r="26" spans="1:7" ht="12.75">
      <c r="A26" s="72">
        <v>1970</v>
      </c>
      <c r="B26" s="73">
        <v>83.5</v>
      </c>
      <c r="C26" s="70">
        <v>108.1</v>
      </c>
      <c r="D26" s="69">
        <v>30</v>
      </c>
      <c r="E26" s="69">
        <v>39.2</v>
      </c>
      <c r="F26" s="69">
        <v>59.2</v>
      </c>
      <c r="G26" s="66">
        <v>3.59</v>
      </c>
    </row>
    <row r="27" spans="1:7" ht="12.75">
      <c r="A27" s="72">
        <v>1980</v>
      </c>
      <c r="B27" s="73">
        <v>86.5</v>
      </c>
      <c r="C27" s="70">
        <v>105.2</v>
      </c>
      <c r="D27" s="69">
        <v>23.4</v>
      </c>
      <c r="E27" s="69">
        <v>34.4</v>
      </c>
      <c r="F27" s="69">
        <v>57.8</v>
      </c>
      <c r="G27" s="66">
        <v>3.15</v>
      </c>
    </row>
    <row r="28" spans="1:7" ht="12.75">
      <c r="A28" s="72">
        <v>1990</v>
      </c>
      <c r="B28" s="73">
        <v>89</v>
      </c>
      <c r="C28" s="70">
        <v>103.6</v>
      </c>
      <c r="D28" s="69">
        <v>21.5</v>
      </c>
      <c r="E28" s="69">
        <v>33.4</v>
      </c>
      <c r="F28" s="69">
        <v>56.1</v>
      </c>
      <c r="G28" s="66">
        <v>3.01</v>
      </c>
    </row>
    <row r="29" spans="1:7" ht="12.75">
      <c r="A29" s="72" t="s">
        <v>73</v>
      </c>
      <c r="B29" s="73">
        <v>91.6</v>
      </c>
      <c r="C29" s="70">
        <v>101</v>
      </c>
      <c r="D29" s="69">
        <v>20.3</v>
      </c>
      <c r="E29" s="67" t="s">
        <v>72</v>
      </c>
      <c r="F29" s="69">
        <v>56.9</v>
      </c>
      <c r="G29" s="66">
        <v>2.92</v>
      </c>
    </row>
    <row r="30" spans="1:7" ht="12.75">
      <c r="A30" s="72" t="s">
        <v>71</v>
      </c>
      <c r="B30" s="71" t="s">
        <v>69</v>
      </c>
      <c r="C30" s="70">
        <v>100.3</v>
      </c>
      <c r="D30" s="69">
        <v>18.5</v>
      </c>
      <c r="E30" s="68" t="s">
        <v>70</v>
      </c>
      <c r="F30" s="67" t="s">
        <v>69</v>
      </c>
      <c r="G30" s="66">
        <v>2.89</v>
      </c>
    </row>
    <row r="31" spans="1:7" ht="6" customHeight="1">
      <c r="A31" s="65"/>
      <c r="B31" s="65"/>
      <c r="C31" s="65"/>
      <c r="D31" s="65"/>
      <c r="E31" s="65"/>
      <c r="F31" s="65"/>
      <c r="G31" s="64"/>
    </row>
    <row r="32" spans="1:7" ht="9" customHeight="1">
      <c r="A32" s="63"/>
      <c r="B32" s="63"/>
      <c r="C32" s="63"/>
      <c r="D32" s="63"/>
      <c r="E32" s="63"/>
      <c r="F32" s="63"/>
      <c r="G32" s="63"/>
    </row>
    <row r="33" ht="12.75">
      <c r="A33" s="20" t="s">
        <v>68</v>
      </c>
    </row>
    <row r="34" ht="12.75">
      <c r="A34" s="20" t="s">
        <v>67</v>
      </c>
    </row>
    <row r="35" ht="12.75">
      <c r="A35" s="17" t="s">
        <v>66</v>
      </c>
    </row>
    <row r="36" ht="12.75">
      <c r="A36" s="20" t="s">
        <v>65</v>
      </c>
    </row>
    <row r="37" ht="12.75">
      <c r="A37" s="20" t="s">
        <v>64</v>
      </c>
    </row>
    <row r="38" ht="12.75">
      <c r="A38" s="16" t="s">
        <v>63</v>
      </c>
    </row>
    <row r="39" ht="12.75">
      <c r="A39" s="16" t="s">
        <v>62</v>
      </c>
    </row>
    <row r="40" ht="12.75">
      <c r="A40" s="16" t="s">
        <v>61</v>
      </c>
    </row>
    <row r="41" ht="12.75">
      <c r="A41" s="16" t="s">
        <v>60</v>
      </c>
    </row>
    <row r="42" ht="12.75">
      <c r="A42" s="17" t="s">
        <v>59</v>
      </c>
    </row>
    <row r="43" ht="12.75">
      <c r="A43" s="62" t="s">
        <v>58</v>
      </c>
    </row>
    <row r="44" ht="12.75">
      <c r="A44" s="62" t="s">
        <v>57</v>
      </c>
    </row>
    <row r="45" ht="12.75">
      <c r="A45" s="62" t="s">
        <v>56</v>
      </c>
    </row>
    <row r="46" ht="12.75">
      <c r="A46" s="17" t="s">
        <v>55</v>
      </c>
    </row>
    <row r="47" ht="12.75">
      <c r="A47" s="17" t="s">
        <v>54</v>
      </c>
    </row>
    <row r="48" ht="12.75">
      <c r="A48" s="17" t="s">
        <v>53</v>
      </c>
    </row>
    <row r="49" ht="12.75">
      <c r="A49" s="17" t="s">
        <v>52</v>
      </c>
    </row>
    <row r="50" ht="12.75">
      <c r="A50" s="17" t="s">
        <v>51</v>
      </c>
    </row>
    <row r="51" ht="12.75">
      <c r="A51" s="17" t="s">
        <v>50</v>
      </c>
    </row>
    <row r="52" ht="12.75">
      <c r="A52" s="17" t="s">
        <v>49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9.8515625" style="0" customWidth="1"/>
    <col min="3" max="3" width="31.28125" style="0" customWidth="1"/>
    <col min="4" max="4" width="11.140625" style="0" customWidth="1"/>
  </cols>
  <sheetData>
    <row r="1" spans="1:4" ht="15.75">
      <c r="A1" s="13" t="s">
        <v>1931</v>
      </c>
      <c r="B1" s="47"/>
      <c r="C1" s="47"/>
      <c r="D1" s="47"/>
    </row>
    <row r="2" ht="12.75" customHeight="1" thickBot="1">
      <c r="A2" s="779" t="s">
        <v>47</v>
      </c>
    </row>
    <row r="3" spans="1:4" ht="59.25" customHeight="1" thickTop="1">
      <c r="A3" s="80" t="s">
        <v>1929</v>
      </c>
      <c r="B3" s="79" t="s">
        <v>1930</v>
      </c>
      <c r="C3" s="80" t="s">
        <v>1929</v>
      </c>
      <c r="D3" s="1170" t="s">
        <v>1928</v>
      </c>
    </row>
    <row r="4" spans="1:4" ht="12.75" customHeight="1">
      <c r="A4" s="1043"/>
      <c r="B4" s="1043"/>
      <c r="C4" s="1043"/>
      <c r="D4" s="1169"/>
    </row>
    <row r="5" spans="1:4" ht="12.75">
      <c r="A5" s="1166" t="s">
        <v>1927</v>
      </c>
      <c r="B5" s="1167">
        <v>336599</v>
      </c>
      <c r="C5" s="1166" t="s">
        <v>1927</v>
      </c>
      <c r="D5" s="1165">
        <v>564323</v>
      </c>
    </row>
    <row r="6" spans="1:4" ht="12.75">
      <c r="A6" s="1166" t="s">
        <v>1926</v>
      </c>
      <c r="B6" s="1167">
        <v>197497</v>
      </c>
      <c r="C6" s="1166" t="s">
        <v>1926</v>
      </c>
      <c r="D6" s="1165">
        <v>342095</v>
      </c>
    </row>
    <row r="7" spans="1:4" ht="12.75">
      <c r="A7" s="1166" t="s">
        <v>1925</v>
      </c>
      <c r="B7" s="1167">
        <v>185502</v>
      </c>
      <c r="C7" s="1166" t="s">
        <v>1925</v>
      </c>
      <c r="D7" s="1165">
        <v>312292</v>
      </c>
    </row>
    <row r="8" spans="1:4" ht="12.75">
      <c r="A8" s="1166" t="s">
        <v>1924</v>
      </c>
      <c r="B8" s="1167">
        <v>80337</v>
      </c>
      <c r="C8" s="1166" t="s">
        <v>1924</v>
      </c>
      <c r="D8" s="1165">
        <v>289970</v>
      </c>
    </row>
    <row r="9" spans="1:4" ht="12.75">
      <c r="A9" s="1166" t="s">
        <v>1923</v>
      </c>
      <c r="B9" s="1167">
        <v>54955</v>
      </c>
      <c r="C9" s="1166" t="s">
        <v>1923</v>
      </c>
      <c r="D9" s="1165">
        <v>199751</v>
      </c>
    </row>
    <row r="10" spans="1:4" ht="12.75">
      <c r="A10" s="1166" t="s">
        <v>1922</v>
      </c>
      <c r="B10" s="1167">
        <v>24203</v>
      </c>
      <c r="C10" s="1166" t="s">
        <v>1922</v>
      </c>
      <c r="D10" s="1165">
        <v>48699</v>
      </c>
    </row>
    <row r="11" spans="1:4" ht="12.75">
      <c r="A11" s="1166" t="s">
        <v>1921</v>
      </c>
      <c r="B11" s="1167">
        <v>21424</v>
      </c>
      <c r="C11" s="1166" t="s">
        <v>1921</v>
      </c>
      <c r="D11" s="1165">
        <v>38820</v>
      </c>
    </row>
    <row r="12" spans="1:4" ht="12.75">
      <c r="A12" s="1166" t="s">
        <v>1920</v>
      </c>
      <c r="B12" s="1167">
        <v>18287</v>
      </c>
      <c r="C12" s="1166" t="s">
        <v>1920</v>
      </c>
      <c r="D12" s="1165">
        <v>37463</v>
      </c>
    </row>
    <row r="13" spans="1:4" ht="12.75">
      <c r="A13" s="1166" t="s">
        <v>1919</v>
      </c>
      <c r="B13" s="1167">
        <v>9779</v>
      </c>
      <c r="C13" s="1166" t="s">
        <v>1917</v>
      </c>
      <c r="D13" s="1165">
        <v>33470</v>
      </c>
    </row>
    <row r="14" spans="1:4" ht="12.75">
      <c r="A14" s="1166" t="s">
        <v>1916</v>
      </c>
      <c r="B14" s="1167">
        <v>6316</v>
      </c>
      <c r="C14" s="1166" t="s">
        <v>1919</v>
      </c>
      <c r="D14" s="1165">
        <v>13266</v>
      </c>
    </row>
    <row r="15" spans="1:4" ht="12.75">
      <c r="A15" s="1166" t="s">
        <v>1918</v>
      </c>
      <c r="B15" s="1167">
        <v>4830</v>
      </c>
      <c r="C15" s="1166" t="s">
        <v>1918</v>
      </c>
      <c r="D15" s="1165">
        <v>8085</v>
      </c>
    </row>
    <row r="16" spans="1:4" ht="12.75">
      <c r="A16" s="1166" t="s">
        <v>1917</v>
      </c>
      <c r="B16" s="1167">
        <v>4164</v>
      </c>
      <c r="C16" s="1166" t="s">
        <v>1916</v>
      </c>
      <c r="D16" s="1165">
        <v>7412</v>
      </c>
    </row>
    <row r="17" spans="1:4" ht="12.75">
      <c r="A17" s="1166" t="s">
        <v>1915</v>
      </c>
      <c r="B17" s="1167">
        <v>2700</v>
      </c>
      <c r="C17" s="1166" t="s">
        <v>1915</v>
      </c>
      <c r="D17" s="1165">
        <v>6647</v>
      </c>
    </row>
    <row r="18" spans="1:4" ht="12.75">
      <c r="A18" s="1166" t="s">
        <v>1914</v>
      </c>
      <c r="B18" s="1167">
        <v>2201</v>
      </c>
      <c r="C18" s="1168" t="s">
        <v>1913</v>
      </c>
      <c r="D18" s="1165">
        <v>6642</v>
      </c>
    </row>
    <row r="19" spans="1:4" ht="12.75">
      <c r="A19" s="1166" t="s">
        <v>1912</v>
      </c>
      <c r="B19" s="1167">
        <v>2006</v>
      </c>
      <c r="C19" s="1166" t="s">
        <v>1914</v>
      </c>
      <c r="D19" s="1165">
        <v>4737</v>
      </c>
    </row>
    <row r="20" spans="1:4" ht="12.75">
      <c r="A20" s="1168" t="s">
        <v>1913</v>
      </c>
      <c r="B20" s="1167">
        <v>1886</v>
      </c>
      <c r="C20" s="1166" t="s">
        <v>1912</v>
      </c>
      <c r="D20" s="1165">
        <v>3701</v>
      </c>
    </row>
    <row r="21" spans="1:4" ht="12.75">
      <c r="A21" s="1166" t="s">
        <v>1911</v>
      </c>
      <c r="B21" s="1167">
        <v>1844</v>
      </c>
      <c r="C21" s="1166" t="s">
        <v>1911</v>
      </c>
      <c r="D21" s="1165">
        <v>2620</v>
      </c>
    </row>
    <row r="22" spans="1:4" ht="12.75">
      <c r="A22" s="1168" t="s">
        <v>1910</v>
      </c>
      <c r="B22" s="1167">
        <v>1683</v>
      </c>
      <c r="C22" s="1168" t="s">
        <v>1910</v>
      </c>
      <c r="D22" s="1165">
        <v>2563</v>
      </c>
    </row>
    <row r="23" spans="1:4" ht="12.75">
      <c r="A23" s="1168" t="s">
        <v>1909</v>
      </c>
      <c r="B23" s="1167">
        <v>729</v>
      </c>
      <c r="C23" s="1168" t="s">
        <v>1904</v>
      </c>
      <c r="D23" s="1165">
        <v>2513</v>
      </c>
    </row>
    <row r="24" spans="1:4" ht="12.75">
      <c r="A24" s="1166" t="s">
        <v>1905</v>
      </c>
      <c r="B24" s="1167">
        <v>464</v>
      </c>
      <c r="C24" s="1168" t="s">
        <v>1909</v>
      </c>
      <c r="D24" s="1165">
        <v>1216</v>
      </c>
    </row>
    <row r="25" spans="1:4" ht="12.75">
      <c r="A25" s="1166" t="s">
        <v>1908</v>
      </c>
      <c r="B25" s="1167">
        <v>399</v>
      </c>
      <c r="C25" s="1166" t="s">
        <v>1908</v>
      </c>
      <c r="D25" s="1165">
        <v>990</v>
      </c>
    </row>
    <row r="26" spans="1:4" ht="12.75">
      <c r="A26" s="1168" t="s">
        <v>1907</v>
      </c>
      <c r="B26" s="1167">
        <v>398</v>
      </c>
      <c r="C26" s="1168" t="s">
        <v>1907</v>
      </c>
      <c r="D26" s="1165">
        <v>775</v>
      </c>
    </row>
    <row r="27" spans="1:4" ht="12.75">
      <c r="A27" s="1166" t="s">
        <v>1906</v>
      </c>
      <c r="B27" s="1167">
        <v>282</v>
      </c>
      <c r="C27" s="1166" t="s">
        <v>1906</v>
      </c>
      <c r="D27" s="1165">
        <v>711</v>
      </c>
    </row>
    <row r="28" spans="1:4" ht="12.75">
      <c r="A28" s="1168" t="s">
        <v>1902</v>
      </c>
      <c r="B28" s="1167">
        <v>245</v>
      </c>
      <c r="C28" s="1166" t="s">
        <v>1905</v>
      </c>
      <c r="D28" s="1165">
        <v>705</v>
      </c>
    </row>
    <row r="29" spans="1:4" ht="12.75">
      <c r="A29" s="1168" t="s">
        <v>1904</v>
      </c>
      <c r="B29" s="1167">
        <v>225</v>
      </c>
      <c r="C29" s="1168" t="s">
        <v>1903</v>
      </c>
      <c r="D29" s="1165">
        <v>547</v>
      </c>
    </row>
    <row r="30" spans="1:4" ht="12.75">
      <c r="A30" s="1166" t="s">
        <v>1900</v>
      </c>
      <c r="B30" s="1167">
        <v>199</v>
      </c>
      <c r="C30" s="1168" t="s">
        <v>1902</v>
      </c>
      <c r="D30" s="1165">
        <v>484</v>
      </c>
    </row>
    <row r="31" spans="1:4" ht="12.75">
      <c r="A31" s="1166" t="s">
        <v>1898</v>
      </c>
      <c r="B31" s="1167">
        <v>186</v>
      </c>
      <c r="C31" s="1166" t="s">
        <v>1901</v>
      </c>
      <c r="D31" s="1165">
        <v>303</v>
      </c>
    </row>
    <row r="32" spans="1:4" ht="12.75">
      <c r="A32" s="1166" t="s">
        <v>1901</v>
      </c>
      <c r="B32" s="1167">
        <v>174</v>
      </c>
      <c r="C32" s="1166" t="s">
        <v>1897</v>
      </c>
      <c r="D32" s="1165">
        <v>297</v>
      </c>
    </row>
    <row r="33" spans="1:4" ht="12.75">
      <c r="A33" s="1168" t="s">
        <v>1899</v>
      </c>
      <c r="B33" s="1167">
        <v>129</v>
      </c>
      <c r="C33" s="1166" t="s">
        <v>1900</v>
      </c>
      <c r="D33" s="1165">
        <v>281</v>
      </c>
    </row>
    <row r="34" spans="1:4" ht="12.75">
      <c r="A34" s="1166" t="s">
        <v>1895</v>
      </c>
      <c r="B34" s="1167">
        <v>125</v>
      </c>
      <c r="C34" s="1168" t="s">
        <v>1899</v>
      </c>
      <c r="D34" s="1165">
        <v>260</v>
      </c>
    </row>
    <row r="35" spans="1:4" ht="12.75">
      <c r="A35" s="1168" t="s">
        <v>1896</v>
      </c>
      <c r="B35" s="1167">
        <v>109</v>
      </c>
      <c r="C35" s="1166" t="s">
        <v>1898</v>
      </c>
      <c r="D35" s="1165">
        <v>231</v>
      </c>
    </row>
    <row r="36" spans="1:4" ht="12.75">
      <c r="A36" s="1166" t="s">
        <v>1897</v>
      </c>
      <c r="B36" s="1167">
        <v>86</v>
      </c>
      <c r="C36" s="1168" t="s">
        <v>1896</v>
      </c>
      <c r="D36" s="1165">
        <v>197</v>
      </c>
    </row>
    <row r="37" spans="1:4" ht="12.75">
      <c r="A37" s="1166" t="s">
        <v>1893</v>
      </c>
      <c r="B37" s="1167">
        <v>70</v>
      </c>
      <c r="C37" s="1166" t="s">
        <v>1895</v>
      </c>
      <c r="D37" s="1165">
        <v>146</v>
      </c>
    </row>
    <row r="38" spans="1:4" ht="12.75">
      <c r="A38" s="1166" t="s">
        <v>1892</v>
      </c>
      <c r="B38" s="1167">
        <v>60</v>
      </c>
      <c r="C38" s="1168" t="s">
        <v>1894</v>
      </c>
      <c r="D38" s="1165">
        <v>141</v>
      </c>
    </row>
    <row r="39" spans="1:4" ht="12.75">
      <c r="A39" s="1166" t="s">
        <v>1891</v>
      </c>
      <c r="B39" s="1167">
        <v>7</v>
      </c>
      <c r="C39" s="1166" t="s">
        <v>1893</v>
      </c>
      <c r="D39" s="1165">
        <v>87</v>
      </c>
    </row>
    <row r="40" spans="1:4" ht="12.75">
      <c r="A40" s="1166"/>
      <c r="B40" s="1167"/>
      <c r="C40" s="1166" t="s">
        <v>1892</v>
      </c>
      <c r="D40" s="1165">
        <v>74</v>
      </c>
    </row>
    <row r="41" spans="1:4" ht="12.75">
      <c r="A41" s="1166"/>
      <c r="B41" s="1167"/>
      <c r="C41" s="1166" t="s">
        <v>1891</v>
      </c>
      <c r="D41" s="1165">
        <v>13</v>
      </c>
    </row>
    <row r="42" spans="1:4" ht="12.75" customHeight="1">
      <c r="A42" s="1163"/>
      <c r="B42" s="1164"/>
      <c r="C42" s="1163"/>
      <c r="D42" s="1162"/>
    </row>
    <row r="43" spans="1:4" ht="12.75" customHeight="1">
      <c r="A43" s="63"/>
      <c r="B43" s="63"/>
      <c r="C43" s="63"/>
      <c r="D43" s="63"/>
    </row>
    <row r="44" spans="1:4" ht="12.75" customHeight="1">
      <c r="A44" s="88" t="s">
        <v>101</v>
      </c>
      <c r="B44" s="63"/>
      <c r="C44" s="63"/>
      <c r="D44" s="63"/>
    </row>
    <row r="45" spans="1:4" ht="12.75" customHeight="1">
      <c r="A45" s="63"/>
      <c r="B45" s="63"/>
      <c r="C45" s="63"/>
      <c r="D45" s="63"/>
    </row>
    <row r="46" spans="1:4" ht="12.75" customHeight="1">
      <c r="A46" s="63"/>
      <c r="B46" s="63"/>
      <c r="C46" s="63"/>
      <c r="D46" s="63"/>
    </row>
    <row r="47" spans="1:4" ht="12.75" customHeight="1">
      <c r="A47" s="63"/>
      <c r="B47" s="63"/>
      <c r="C47" s="63"/>
      <c r="D47" s="63"/>
    </row>
    <row r="48" spans="1:4" ht="12.75" customHeight="1">
      <c r="A48" s="63"/>
      <c r="B48" s="63"/>
      <c r="C48" s="63"/>
      <c r="D48" s="63"/>
    </row>
    <row r="49" spans="1:4" ht="15.75">
      <c r="A49" s="13" t="s">
        <v>1890</v>
      </c>
      <c r="B49" s="47"/>
      <c r="C49" s="47"/>
      <c r="D49" s="47"/>
    </row>
    <row r="50" spans="1:4" ht="12.75" customHeight="1">
      <c r="A50" s="13"/>
      <c r="B50" s="63"/>
      <c r="C50" s="63"/>
      <c r="D50" s="63"/>
    </row>
    <row r="51" spans="1:4" ht="12.75" customHeight="1">
      <c r="A51" s="16" t="s">
        <v>1889</v>
      </c>
      <c r="B51" s="63"/>
      <c r="C51" s="63"/>
      <c r="D51" s="63"/>
    </row>
    <row r="52" spans="1:4" ht="12.75" customHeight="1">
      <c r="A52" s="16" t="s">
        <v>1888</v>
      </c>
      <c r="B52" s="63"/>
      <c r="C52" s="63"/>
      <c r="D52" s="63"/>
    </row>
    <row r="53" spans="1:4" ht="12.75" customHeight="1">
      <c r="A53" s="16" t="s">
        <v>1887</v>
      </c>
      <c r="B53" s="63"/>
      <c r="C53" s="63"/>
      <c r="D53" s="63"/>
    </row>
    <row r="54" spans="1:4" ht="12.75" customHeight="1">
      <c r="A54" s="16" t="s">
        <v>1886</v>
      </c>
      <c r="B54" s="63"/>
      <c r="C54" s="63"/>
      <c r="D54" s="63"/>
    </row>
    <row r="55" spans="1:4" ht="12.75" customHeight="1">
      <c r="A55" s="16" t="s">
        <v>1885</v>
      </c>
      <c r="B55" s="63"/>
      <c r="C55" s="63"/>
      <c r="D55" s="63"/>
    </row>
    <row r="56" spans="1:4" ht="12.75" customHeight="1">
      <c r="A56" s="16" t="s">
        <v>1884</v>
      </c>
      <c r="B56" s="63"/>
      <c r="C56" s="63"/>
      <c r="D56" s="63"/>
    </row>
    <row r="57" spans="1:4" ht="12.75" customHeight="1">
      <c r="A57" s="16" t="s">
        <v>1883</v>
      </c>
      <c r="B57" s="63"/>
      <c r="C57" s="63"/>
      <c r="D57" s="63"/>
    </row>
    <row r="58" spans="1:4" ht="12.75" customHeight="1">
      <c r="A58" s="16" t="s">
        <v>1882</v>
      </c>
      <c r="B58" s="63"/>
      <c r="C58" s="63"/>
      <c r="D58" s="63"/>
    </row>
    <row r="59" ht="12.75">
      <c r="A59" s="16" t="s">
        <v>1881</v>
      </c>
    </row>
    <row r="60" ht="12.75">
      <c r="A60" s="16" t="s">
        <v>1880</v>
      </c>
    </row>
    <row r="61" ht="12.75">
      <c r="A61" s="16" t="s">
        <v>1879</v>
      </c>
    </row>
    <row r="62" ht="12.75">
      <c r="A62" s="678" t="s">
        <v>1878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10.28125" defaultRowHeight="12.75"/>
  <cols>
    <col min="1" max="1" width="13.7109375" style="1171" customWidth="1"/>
    <col min="2" max="2" width="9.28125" style="1171" customWidth="1"/>
    <col min="3" max="3" width="11.140625" style="1171" customWidth="1"/>
    <col min="4" max="4" width="9.421875" style="1171" customWidth="1"/>
    <col min="5" max="5" width="11.00390625" style="1171" customWidth="1"/>
    <col min="6" max="6" width="7.8515625" style="1171" customWidth="1"/>
    <col min="7" max="7" width="5.57421875" style="1171" customWidth="1"/>
    <col min="8" max="8" width="9.28125" style="1171" customWidth="1"/>
    <col min="9" max="9" width="7.00390625" style="1171" customWidth="1"/>
    <col min="10" max="16384" width="10.28125" style="1171" customWidth="1"/>
  </cols>
  <sheetData>
    <row r="1" spans="1:9" ht="15.75">
      <c r="A1" s="1232" t="s">
        <v>1961</v>
      </c>
      <c r="B1" s="1231"/>
      <c r="C1" s="1231"/>
      <c r="D1" s="1231"/>
      <c r="E1" s="1231"/>
      <c r="F1" s="1231"/>
      <c r="G1" s="1231"/>
      <c r="H1" s="1231"/>
      <c r="I1" s="1231"/>
    </row>
    <row r="2" spans="1:9" ht="15.75">
      <c r="A2" s="1232" t="s">
        <v>1960</v>
      </c>
      <c r="B2" s="1231"/>
      <c r="C2" s="1231"/>
      <c r="D2" s="1231"/>
      <c r="E2" s="1231"/>
      <c r="F2" s="1231"/>
      <c r="G2" s="1231"/>
      <c r="H2" s="1231"/>
      <c r="I2" s="1231"/>
    </row>
    <row r="3" ht="12.75" customHeight="1" thickBot="1"/>
    <row r="4" spans="1:9" ht="34.5" customHeight="1" thickTop="1">
      <c r="A4" s="1230"/>
      <c r="B4" s="1229" t="s">
        <v>1846</v>
      </c>
      <c r="C4" s="1228"/>
      <c r="D4" s="1229" t="s">
        <v>1845</v>
      </c>
      <c r="E4" s="1228"/>
      <c r="F4" s="1227" t="s">
        <v>1959</v>
      </c>
      <c r="G4" s="1226"/>
      <c r="H4" s="1226"/>
      <c r="I4" s="1226"/>
    </row>
    <row r="5" spans="1:9" ht="34.5" customHeight="1">
      <c r="A5" s="1225"/>
      <c r="B5" s="1224"/>
      <c r="C5" s="1224"/>
      <c r="D5" s="1224"/>
      <c r="E5" s="1224"/>
      <c r="F5" s="1222" t="s">
        <v>1958</v>
      </c>
      <c r="G5" s="1223"/>
      <c r="H5" s="1222" t="s">
        <v>1871</v>
      </c>
      <c r="I5" s="1221"/>
    </row>
    <row r="6" spans="1:9" ht="75" customHeight="1">
      <c r="A6" s="1220" t="s">
        <v>1446</v>
      </c>
      <c r="B6" s="1219" t="s">
        <v>1842</v>
      </c>
      <c r="C6" s="1219" t="s">
        <v>1957</v>
      </c>
      <c r="D6" s="1219" t="s">
        <v>1842</v>
      </c>
      <c r="E6" s="1219" t="s">
        <v>1957</v>
      </c>
      <c r="F6" s="1218" t="s">
        <v>1956</v>
      </c>
      <c r="G6" s="1218" t="s">
        <v>1955</v>
      </c>
      <c r="H6" s="1218" t="s">
        <v>1956</v>
      </c>
      <c r="I6" s="1217" t="s">
        <v>1955</v>
      </c>
    </row>
    <row r="7" spans="1:9" ht="12.75" customHeight="1">
      <c r="A7" s="1216"/>
      <c r="B7" s="1215"/>
      <c r="C7" s="1215"/>
      <c r="D7" s="1215"/>
      <c r="E7" s="1215"/>
      <c r="F7" s="1214"/>
      <c r="G7" s="1214"/>
      <c r="H7" s="1214"/>
      <c r="I7" s="1213"/>
    </row>
    <row r="8" spans="1:9" ht="25.5">
      <c r="A8" s="1192" t="s">
        <v>2</v>
      </c>
      <c r="B8" s="1212">
        <v>952194</v>
      </c>
      <c r="C8" s="1210" t="s">
        <v>1954</v>
      </c>
      <c r="D8" s="1211">
        <v>1039672</v>
      </c>
      <c r="E8" s="1210" t="s">
        <v>1953</v>
      </c>
      <c r="F8" s="1196">
        <f>+D8-B8</f>
        <v>87478</v>
      </c>
      <c r="G8" s="1195">
        <f>+(F8/B8)*100</f>
        <v>9.186993406805756</v>
      </c>
      <c r="H8" s="1209" t="s">
        <v>1952</v>
      </c>
      <c r="I8" s="1208" t="s">
        <v>1951</v>
      </c>
    </row>
    <row r="9" spans="1:9" ht="12.75" customHeight="1">
      <c r="A9" s="1207" t="s">
        <v>47</v>
      </c>
      <c r="B9" s="1206"/>
      <c r="C9" s="1205"/>
      <c r="D9" s="1204"/>
      <c r="E9" s="1204"/>
      <c r="F9" s="1202"/>
      <c r="G9" s="1203"/>
      <c r="H9" s="1202" t="s">
        <v>47</v>
      </c>
      <c r="I9" s="1201"/>
    </row>
    <row r="10" spans="1:9" ht="25.5">
      <c r="A10" s="1200" t="s">
        <v>1950</v>
      </c>
      <c r="B10" s="1199" t="s">
        <v>1949</v>
      </c>
      <c r="C10" s="1197">
        <v>814181</v>
      </c>
      <c r="D10" s="1198" t="s">
        <v>1948</v>
      </c>
      <c r="E10" s="1197">
        <v>941039</v>
      </c>
      <c r="F10" s="1196">
        <f>482873-469180</f>
        <v>13693</v>
      </c>
      <c r="G10" s="1195">
        <f>+(F10/469180)*100</f>
        <v>2.918496099577987</v>
      </c>
      <c r="H10" s="1194">
        <f>+E10-C10</f>
        <v>126858</v>
      </c>
      <c r="I10" s="1193">
        <f>+(H10/C10)*100</f>
        <v>15.58105630074885</v>
      </c>
    </row>
    <row r="11" spans="1:9" ht="12.75">
      <c r="A11" s="1192"/>
      <c r="B11" s="1191"/>
      <c r="C11" s="1190"/>
      <c r="D11" s="1189"/>
      <c r="E11" s="1188"/>
      <c r="F11" s="1181"/>
      <c r="G11" s="1187"/>
      <c r="H11" s="1181"/>
      <c r="I11" s="1186"/>
    </row>
    <row r="12" spans="1:9" ht="12.75">
      <c r="A12" s="1185" t="s">
        <v>1926</v>
      </c>
      <c r="B12" s="1183">
        <v>170635</v>
      </c>
      <c r="C12" s="1183">
        <v>275728</v>
      </c>
      <c r="D12" s="1183">
        <v>197497</v>
      </c>
      <c r="E12" s="1183">
        <v>342095</v>
      </c>
      <c r="F12" s="1181">
        <f aca="true" t="shared" si="0" ref="F12:F22">+D12-B12</f>
        <v>26862</v>
      </c>
      <c r="G12" s="1182">
        <f aca="true" t="shared" si="1" ref="G12:G22">+(F12/B12)*100</f>
        <v>15.742374073314386</v>
      </c>
      <c r="H12" s="1181">
        <f aca="true" t="shared" si="2" ref="H12:H22">+E12-C12</f>
        <v>66367</v>
      </c>
      <c r="I12" s="1180">
        <f aca="true" t="shared" si="3" ref="I12:I22">+(H12/C12)*100</f>
        <v>24.069735391400222</v>
      </c>
    </row>
    <row r="13" spans="1:9" ht="12.75">
      <c r="A13" s="1185" t="s">
        <v>1925</v>
      </c>
      <c r="B13" s="1183">
        <v>201764</v>
      </c>
      <c r="C13" s="1183">
        <v>296674</v>
      </c>
      <c r="D13" s="1183">
        <v>185502</v>
      </c>
      <c r="E13" s="1183">
        <v>312292</v>
      </c>
      <c r="F13" s="1181">
        <f t="shared" si="0"/>
        <v>-16262</v>
      </c>
      <c r="G13" s="1182">
        <f t="shared" si="1"/>
        <v>-8.059911579865584</v>
      </c>
      <c r="H13" s="1181">
        <f t="shared" si="2"/>
        <v>15618</v>
      </c>
      <c r="I13" s="1180">
        <f t="shared" si="3"/>
        <v>5.264364251670183</v>
      </c>
    </row>
    <row r="14" spans="1:9" ht="12.75">
      <c r="A14" s="1185" t="s">
        <v>1947</v>
      </c>
      <c r="B14" s="1183">
        <v>55823</v>
      </c>
      <c r="C14" s="1183">
        <v>169747</v>
      </c>
      <c r="D14" s="1183">
        <v>53963</v>
      </c>
      <c r="E14" s="1183">
        <v>198711</v>
      </c>
      <c r="F14" s="1181">
        <f t="shared" si="0"/>
        <v>-1860</v>
      </c>
      <c r="G14" s="1182">
        <f t="shared" si="1"/>
        <v>-3.3319599448256096</v>
      </c>
      <c r="H14" s="1181">
        <f t="shared" si="2"/>
        <v>28964</v>
      </c>
      <c r="I14" s="1180">
        <f t="shared" si="3"/>
        <v>17.06304087848386</v>
      </c>
    </row>
    <row r="15" spans="1:9" ht="12.75">
      <c r="A15" s="1185" t="s">
        <v>1922</v>
      </c>
      <c r="B15" s="1183">
        <v>23537</v>
      </c>
      <c r="C15" s="1183">
        <v>41352</v>
      </c>
      <c r="D15" s="1183">
        <v>24203</v>
      </c>
      <c r="E15" s="1183">
        <v>48699</v>
      </c>
      <c r="F15" s="1181">
        <f t="shared" si="0"/>
        <v>666</v>
      </c>
      <c r="G15" s="1182">
        <f t="shared" si="1"/>
        <v>2.829587458044781</v>
      </c>
      <c r="H15" s="1181">
        <f t="shared" si="2"/>
        <v>7347</v>
      </c>
      <c r="I15" s="1180">
        <f t="shared" si="3"/>
        <v>17.766976204294835</v>
      </c>
    </row>
    <row r="16" spans="1:9" ht="12.75">
      <c r="A16" s="1185" t="s">
        <v>1919</v>
      </c>
      <c r="B16" s="1183">
        <v>7867</v>
      </c>
      <c r="C16" s="1183">
        <v>10040</v>
      </c>
      <c r="D16" s="1183">
        <v>9779</v>
      </c>
      <c r="E16" s="1183">
        <v>13266</v>
      </c>
      <c r="F16" s="1181">
        <f t="shared" si="0"/>
        <v>1912</v>
      </c>
      <c r="G16" s="1182">
        <f t="shared" si="1"/>
        <v>24.30405491292742</v>
      </c>
      <c r="H16" s="1181">
        <f t="shared" si="2"/>
        <v>3226</v>
      </c>
      <c r="I16" s="1180">
        <f t="shared" si="3"/>
        <v>32.13147410358565</v>
      </c>
    </row>
    <row r="17" spans="1:9" ht="12.75">
      <c r="A17" s="1185" t="s">
        <v>1914</v>
      </c>
      <c r="B17" s="1183">
        <v>1441</v>
      </c>
      <c r="C17" s="1183">
        <v>3145</v>
      </c>
      <c r="D17" s="1183">
        <v>2201</v>
      </c>
      <c r="E17" s="1183">
        <v>4737</v>
      </c>
      <c r="F17" s="1181">
        <f t="shared" si="0"/>
        <v>760</v>
      </c>
      <c r="G17" s="1182">
        <f t="shared" si="1"/>
        <v>52.7411519777932</v>
      </c>
      <c r="H17" s="1181">
        <f t="shared" si="2"/>
        <v>1592</v>
      </c>
      <c r="I17" s="1180">
        <f t="shared" si="3"/>
        <v>50.62003179650239</v>
      </c>
    </row>
    <row r="18" spans="1:9" ht="12.75">
      <c r="A18" s="1185" t="s">
        <v>1912</v>
      </c>
      <c r="B18" s="1183">
        <v>1259</v>
      </c>
      <c r="C18" s="1183">
        <v>2284</v>
      </c>
      <c r="D18" s="1183">
        <v>2006</v>
      </c>
      <c r="E18" s="1183">
        <v>3701</v>
      </c>
      <c r="F18" s="1181">
        <f t="shared" si="0"/>
        <v>747</v>
      </c>
      <c r="G18" s="1182">
        <f t="shared" si="1"/>
        <v>59.33280381254964</v>
      </c>
      <c r="H18" s="1181">
        <f t="shared" si="2"/>
        <v>1417</v>
      </c>
      <c r="I18" s="1180">
        <f t="shared" si="3"/>
        <v>62.04028021015762</v>
      </c>
    </row>
    <row r="19" spans="1:9" ht="12.75">
      <c r="A19" s="1185" t="s">
        <v>1911</v>
      </c>
      <c r="B19" s="1183">
        <v>1842</v>
      </c>
      <c r="C19" s="1183">
        <v>2437</v>
      </c>
      <c r="D19" s="1183">
        <v>1844</v>
      </c>
      <c r="E19" s="1183">
        <v>2620</v>
      </c>
      <c r="F19" s="1181">
        <f t="shared" si="0"/>
        <v>2</v>
      </c>
      <c r="G19" s="1182">
        <f t="shared" si="1"/>
        <v>0.10857763300760044</v>
      </c>
      <c r="H19" s="1181">
        <f t="shared" si="2"/>
        <v>183</v>
      </c>
      <c r="I19" s="1180">
        <f t="shared" si="3"/>
        <v>7.5092326631103825</v>
      </c>
    </row>
    <row r="20" spans="1:9" ht="12.75">
      <c r="A20" s="1185" t="s">
        <v>1946</v>
      </c>
      <c r="B20" s="1184">
        <v>777</v>
      </c>
      <c r="C20" s="1183">
        <v>1056</v>
      </c>
      <c r="D20" s="1183">
        <v>898</v>
      </c>
      <c r="E20" s="1183">
        <v>1161</v>
      </c>
      <c r="F20" s="1181">
        <f t="shared" si="0"/>
        <v>121</v>
      </c>
      <c r="G20" s="1182">
        <f t="shared" si="1"/>
        <v>15.572715572715573</v>
      </c>
      <c r="H20" s="1181">
        <f t="shared" si="2"/>
        <v>105</v>
      </c>
      <c r="I20" s="1180">
        <f t="shared" si="3"/>
        <v>9.943181818181818</v>
      </c>
    </row>
    <row r="21" spans="1:9" ht="12.75">
      <c r="A21" s="1185" t="s">
        <v>1905</v>
      </c>
      <c r="B21" s="1184">
        <v>235</v>
      </c>
      <c r="C21" s="1183">
        <v>330</v>
      </c>
      <c r="D21" s="1183">
        <v>464</v>
      </c>
      <c r="E21" s="1183">
        <v>705</v>
      </c>
      <c r="F21" s="1181">
        <f t="shared" si="0"/>
        <v>229</v>
      </c>
      <c r="G21" s="1182">
        <f t="shared" si="1"/>
        <v>97.44680851063829</v>
      </c>
      <c r="H21" s="1181">
        <f t="shared" si="2"/>
        <v>375</v>
      </c>
      <c r="I21" s="1180">
        <f t="shared" si="3"/>
        <v>113.63636363636364</v>
      </c>
    </row>
    <row r="22" spans="1:9" ht="12.75">
      <c r="A22" s="1185" t="s">
        <v>1908</v>
      </c>
      <c r="B22" s="1184">
        <v>292</v>
      </c>
      <c r="C22" s="1183">
        <v>709</v>
      </c>
      <c r="D22" s="1183">
        <v>399</v>
      </c>
      <c r="E22" s="1183">
        <v>990</v>
      </c>
      <c r="F22" s="1181">
        <f t="shared" si="0"/>
        <v>107</v>
      </c>
      <c r="G22" s="1182">
        <f t="shared" si="1"/>
        <v>36.64383561643836</v>
      </c>
      <c r="H22" s="1181">
        <f t="shared" si="2"/>
        <v>281</v>
      </c>
      <c r="I22" s="1180">
        <f t="shared" si="3"/>
        <v>39.63328631875881</v>
      </c>
    </row>
    <row r="23" spans="1:9" ht="12.75" customHeight="1">
      <c r="A23" s="1179"/>
      <c r="B23" s="1178" t="s">
        <v>47</v>
      </c>
      <c r="C23" s="1178"/>
      <c r="D23" s="1178" t="s">
        <v>47</v>
      </c>
      <c r="E23" s="1178"/>
      <c r="F23" s="1176"/>
      <c r="G23" s="1177"/>
      <c r="H23" s="1176"/>
      <c r="I23" s="1175"/>
    </row>
    <row r="24" spans="2:3" ht="12.75" customHeight="1">
      <c r="B24" s="1174"/>
      <c r="C24" s="1174"/>
    </row>
    <row r="25" ht="12.75">
      <c r="A25" s="1172" t="s">
        <v>1945</v>
      </c>
    </row>
    <row r="26" ht="12.75">
      <c r="A26" s="1172" t="s">
        <v>1944</v>
      </c>
    </row>
    <row r="27" ht="12.75">
      <c r="A27" s="1172" t="s">
        <v>1943</v>
      </c>
    </row>
    <row r="28" ht="12.75">
      <c r="A28" s="1173" t="s">
        <v>1942</v>
      </c>
    </row>
    <row r="29" ht="12.75">
      <c r="A29" s="1173" t="s">
        <v>1941</v>
      </c>
    </row>
    <row r="30" ht="12.75">
      <c r="A30" s="1173" t="s">
        <v>1940</v>
      </c>
    </row>
    <row r="31" ht="12.75">
      <c r="A31" s="1173" t="s">
        <v>1939</v>
      </c>
    </row>
    <row r="32" spans="1:10" ht="12.75">
      <c r="A32" s="16" t="s">
        <v>1938</v>
      </c>
      <c r="J32" s="1"/>
    </row>
    <row r="33" ht="12.75">
      <c r="A33" s="1173" t="s">
        <v>1937</v>
      </c>
    </row>
    <row r="34" ht="12.75">
      <c r="A34" s="1173" t="s">
        <v>1936</v>
      </c>
    </row>
    <row r="35" ht="12.75">
      <c r="A35" s="1173" t="s">
        <v>1935</v>
      </c>
    </row>
    <row r="36" ht="12.75">
      <c r="A36" s="1172" t="s">
        <v>1934</v>
      </c>
    </row>
    <row r="37" ht="12.75" customHeight="1">
      <c r="A37" s="1172" t="s">
        <v>1933</v>
      </c>
    </row>
    <row r="38" ht="12.75">
      <c r="A38" s="1172" t="s">
        <v>1932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3.7109375" style="1171" customWidth="1"/>
    <col min="2" max="2" width="8.7109375" style="1171" customWidth="1"/>
    <col min="3" max="3" width="10.8515625" style="1171" customWidth="1"/>
    <col min="4" max="4" width="9.00390625" style="1171" customWidth="1"/>
    <col min="5" max="5" width="10.7109375" style="1171" customWidth="1"/>
    <col min="6" max="6" width="8.28125" style="1171" customWidth="1"/>
    <col min="7" max="7" width="7.140625" style="1171" customWidth="1"/>
    <col min="8" max="8" width="8.7109375" style="1171" customWidth="1"/>
    <col min="9" max="9" width="7.140625" style="1171" customWidth="1"/>
    <col min="10" max="16384" width="10.28125" style="1171" customWidth="1"/>
  </cols>
  <sheetData>
    <row r="1" spans="1:9" ht="15.75">
      <c r="A1" s="1232" t="s">
        <v>1988</v>
      </c>
      <c r="B1" s="1231"/>
      <c r="C1" s="1231"/>
      <c r="D1" s="1231"/>
      <c r="E1" s="1231"/>
      <c r="F1" s="1231"/>
      <c r="G1" s="1231"/>
      <c r="H1" s="1231"/>
      <c r="I1" s="1231"/>
    </row>
    <row r="2" spans="1:9" ht="15.75">
      <c r="A2" s="1232" t="s">
        <v>1987</v>
      </c>
      <c r="B2" s="1231"/>
      <c r="C2" s="1231"/>
      <c r="D2" s="1231"/>
      <c r="E2" s="1231"/>
      <c r="F2" s="1231"/>
      <c r="G2" s="1231"/>
      <c r="H2" s="1231"/>
      <c r="I2" s="1231"/>
    </row>
    <row r="3" ht="12.75" customHeight="1" thickBot="1">
      <c r="A3" s="1171" t="s">
        <v>47</v>
      </c>
    </row>
    <row r="4" spans="1:9" ht="15.75" customHeight="1" thickTop="1">
      <c r="A4" s="1230"/>
      <c r="B4" s="1264" t="s">
        <v>47</v>
      </c>
      <c r="C4" s="1263"/>
      <c r="D4" s="1264" t="s">
        <v>47</v>
      </c>
      <c r="E4" s="1263"/>
      <c r="F4" s="1264" t="s">
        <v>1986</v>
      </c>
      <c r="G4" s="1263"/>
      <c r="H4" s="1263"/>
      <c r="I4" s="1263"/>
    </row>
    <row r="5" spans="1:9" ht="15.75" customHeight="1">
      <c r="A5" s="1225"/>
      <c r="B5" s="1261" t="s">
        <v>1846</v>
      </c>
      <c r="C5" s="1262"/>
      <c r="D5" s="1261" t="s">
        <v>1845</v>
      </c>
      <c r="E5" s="1262"/>
      <c r="F5" s="1261" t="s">
        <v>1985</v>
      </c>
      <c r="G5" s="1260"/>
      <c r="H5" s="1260"/>
      <c r="I5" s="1260"/>
    </row>
    <row r="6" spans="1:9" ht="34.5" customHeight="1">
      <c r="A6" s="1225"/>
      <c r="B6" s="1224"/>
      <c r="C6" s="1224"/>
      <c r="D6" s="1224"/>
      <c r="E6" s="1224"/>
      <c r="F6" s="1222" t="s">
        <v>1958</v>
      </c>
      <c r="G6" s="1223"/>
      <c r="H6" s="1222" t="s">
        <v>1871</v>
      </c>
      <c r="I6" s="1221"/>
    </row>
    <row r="7" spans="1:9" ht="75" customHeight="1">
      <c r="A7" s="1220" t="s">
        <v>1446</v>
      </c>
      <c r="B7" s="1219" t="s">
        <v>1842</v>
      </c>
      <c r="C7" s="1219" t="s">
        <v>1957</v>
      </c>
      <c r="D7" s="1219" t="s">
        <v>1842</v>
      </c>
      <c r="E7" s="1219" t="s">
        <v>1957</v>
      </c>
      <c r="F7" s="1218" t="s">
        <v>1956</v>
      </c>
      <c r="G7" s="1218" t="s">
        <v>1955</v>
      </c>
      <c r="H7" s="1218" t="s">
        <v>1956</v>
      </c>
      <c r="I7" s="1217" t="s">
        <v>1955</v>
      </c>
    </row>
    <row r="8" spans="1:9" ht="12.75" customHeight="1">
      <c r="A8" s="1216"/>
      <c r="B8" s="1215"/>
      <c r="C8" s="1215"/>
      <c r="D8" s="1215"/>
      <c r="E8" s="1215"/>
      <c r="F8" s="1214"/>
      <c r="G8" s="1214"/>
      <c r="H8" s="1214"/>
      <c r="I8" s="1213"/>
    </row>
    <row r="9" spans="1:9" ht="25.5">
      <c r="A9" s="1192" t="s">
        <v>2</v>
      </c>
      <c r="B9" s="1212">
        <v>952194</v>
      </c>
      <c r="C9" s="1259" t="s">
        <v>1984</v>
      </c>
      <c r="D9" s="1258">
        <v>1039672</v>
      </c>
      <c r="E9" s="1257" t="s">
        <v>1983</v>
      </c>
      <c r="F9" s="1256">
        <v>87478</v>
      </c>
      <c r="G9" s="1248">
        <v>9.186993406805756</v>
      </c>
      <c r="H9" s="1247" t="s">
        <v>1982</v>
      </c>
      <c r="I9" s="1255" t="s">
        <v>1981</v>
      </c>
    </row>
    <row r="10" spans="1:9" ht="12.75" customHeight="1">
      <c r="A10" s="1207" t="s">
        <v>47</v>
      </c>
      <c r="B10" s="1206"/>
      <c r="C10" s="1254"/>
      <c r="D10" s="1253"/>
      <c r="E10" s="1253"/>
      <c r="F10" s="1251"/>
      <c r="G10" s="1252"/>
      <c r="H10" s="1251" t="s">
        <v>47</v>
      </c>
      <c r="I10" s="1250"/>
    </row>
    <row r="11" spans="1:9" ht="63.75">
      <c r="A11" s="1200" t="s">
        <v>1980</v>
      </c>
      <c r="B11" s="1249" t="s">
        <v>1979</v>
      </c>
      <c r="C11" s="1197">
        <v>295030</v>
      </c>
      <c r="D11" s="1198" t="s">
        <v>1978</v>
      </c>
      <c r="E11" s="1197">
        <v>377587</v>
      </c>
      <c r="F11" s="1247">
        <v>19628</v>
      </c>
      <c r="G11" s="1248">
        <v>17.8</v>
      </c>
      <c r="H11" s="1247">
        <v>82557</v>
      </c>
      <c r="I11" s="1246">
        <v>27.982578042910887</v>
      </c>
    </row>
    <row r="12" spans="1:9" ht="12.75" customHeight="1">
      <c r="A12" s="1192"/>
      <c r="B12" s="1191"/>
      <c r="C12" s="1241"/>
      <c r="D12" s="1245"/>
      <c r="E12" s="1245"/>
      <c r="F12" s="1239"/>
      <c r="G12" s="1240"/>
      <c r="H12" s="1239"/>
      <c r="I12" s="1238"/>
    </row>
    <row r="13" spans="1:9" ht="12.75" customHeight="1">
      <c r="A13" s="1244" t="s">
        <v>1977</v>
      </c>
      <c r="B13" s="1191">
        <v>80137</v>
      </c>
      <c r="C13" s="1241">
        <v>239655</v>
      </c>
      <c r="D13" s="1245">
        <v>80337</v>
      </c>
      <c r="E13" s="1241">
        <v>289970</v>
      </c>
      <c r="F13" s="1239">
        <v>200</v>
      </c>
      <c r="G13" s="1240">
        <v>0.24957260691066552</v>
      </c>
      <c r="H13" s="1239">
        <v>50315</v>
      </c>
      <c r="I13" s="1238">
        <v>20.994763305585113</v>
      </c>
    </row>
    <row r="14" spans="1:9" ht="12.75">
      <c r="A14" s="1244" t="s">
        <v>1976</v>
      </c>
      <c r="B14" s="1191">
        <v>16166</v>
      </c>
      <c r="C14" s="1241">
        <v>28184</v>
      </c>
      <c r="D14" s="1245">
        <v>18287</v>
      </c>
      <c r="E14" s="1241">
        <v>37463</v>
      </c>
      <c r="F14" s="1239">
        <v>2121</v>
      </c>
      <c r="G14" s="1240">
        <v>13.120128665099593</v>
      </c>
      <c r="H14" s="1239">
        <v>9279</v>
      </c>
      <c r="I14" s="1238">
        <v>32.92293499858076</v>
      </c>
    </row>
    <row r="15" spans="1:9" ht="12.75">
      <c r="A15" s="1244" t="s">
        <v>1975</v>
      </c>
      <c r="B15" s="1191">
        <v>3993</v>
      </c>
      <c r="C15" s="1241">
        <v>5988</v>
      </c>
      <c r="D15" s="1245">
        <v>4830</v>
      </c>
      <c r="E15" s="1241">
        <v>8085</v>
      </c>
      <c r="F15" s="1239">
        <v>837</v>
      </c>
      <c r="G15" s="1240">
        <v>20.96168294515402</v>
      </c>
      <c r="H15" s="1239">
        <v>2097</v>
      </c>
      <c r="I15" s="1238">
        <v>35.02004008016032</v>
      </c>
    </row>
    <row r="16" spans="1:9" ht="12.75">
      <c r="A16" s="1244" t="s">
        <v>1974</v>
      </c>
      <c r="B16" s="1191"/>
      <c r="C16" s="1241"/>
      <c r="D16" s="1245"/>
      <c r="E16" s="1241"/>
      <c r="F16" s="1239"/>
      <c r="G16" s="1240"/>
      <c r="H16" s="1239"/>
      <c r="I16" s="1238"/>
    </row>
    <row r="17" spans="1:9" ht="12.75">
      <c r="A17" s="1244" t="s">
        <v>1973</v>
      </c>
      <c r="B17" s="1191">
        <v>1663</v>
      </c>
      <c r="C17" s="1241">
        <v>4221</v>
      </c>
      <c r="D17" s="1245">
        <v>2700</v>
      </c>
      <c r="E17" s="1241">
        <v>6647</v>
      </c>
      <c r="F17" s="1239">
        <v>1037</v>
      </c>
      <c r="G17" s="1240">
        <v>62.35718580877931</v>
      </c>
      <c r="H17" s="1239">
        <v>2426</v>
      </c>
      <c r="I17" s="1238">
        <v>57.47453210139777</v>
      </c>
    </row>
    <row r="18" spans="1:9" ht="12.75">
      <c r="A18" s="1244" t="s">
        <v>1972</v>
      </c>
      <c r="B18" s="1243">
        <v>214</v>
      </c>
      <c r="C18" s="1241">
        <v>459</v>
      </c>
      <c r="D18" s="1242">
        <v>282</v>
      </c>
      <c r="E18" s="1241">
        <v>711</v>
      </c>
      <c r="F18" s="1239">
        <v>68</v>
      </c>
      <c r="G18" s="1240">
        <v>31.775700934579437</v>
      </c>
      <c r="H18" s="1239">
        <v>252</v>
      </c>
      <c r="I18" s="1238">
        <v>54.90196078431373</v>
      </c>
    </row>
    <row r="19" spans="1:9" ht="12.75" customHeight="1">
      <c r="A19" s="1179"/>
      <c r="B19" s="1178" t="s">
        <v>47</v>
      </c>
      <c r="C19" s="1237"/>
      <c r="D19" s="1237" t="s">
        <v>47</v>
      </c>
      <c r="E19" s="1237"/>
      <c r="F19" s="1176"/>
      <c r="G19" s="1177"/>
      <c r="H19" s="1176"/>
      <c r="I19" s="1175"/>
    </row>
    <row r="20" spans="2:3" ht="12.75" customHeight="1">
      <c r="B20" s="1174"/>
      <c r="C20" s="1174"/>
    </row>
    <row r="21" spans="1:9" s="1233" customFormat="1" ht="12.75">
      <c r="A21" s="1235" t="s">
        <v>1971</v>
      </c>
      <c r="B21" s="1234"/>
      <c r="C21" s="1234"/>
      <c r="D21" s="1234"/>
      <c r="E21" s="1234"/>
      <c r="F21" s="1234"/>
      <c r="G21" s="1234"/>
      <c r="H21" s="1234"/>
      <c r="I21" s="1236"/>
    </row>
    <row r="22" spans="1:9" s="1233" customFormat="1" ht="12.75">
      <c r="A22" s="1235" t="s">
        <v>1970</v>
      </c>
      <c r="B22" s="1234"/>
      <c r="C22" s="1234"/>
      <c r="D22" s="1234"/>
      <c r="E22" s="1234"/>
      <c r="F22" s="1234"/>
      <c r="G22" s="1234"/>
      <c r="H22" s="1234"/>
      <c r="I22" s="1234"/>
    </row>
    <row r="23" spans="1:9" s="1233" customFormat="1" ht="12.75">
      <c r="A23" s="1235" t="s">
        <v>1969</v>
      </c>
      <c r="B23" s="1234"/>
      <c r="C23" s="1234"/>
      <c r="D23" s="1234"/>
      <c r="E23" s="1234"/>
      <c r="F23" s="1234"/>
      <c r="G23" s="1234"/>
      <c r="H23" s="1234"/>
      <c r="I23" s="1234"/>
    </row>
    <row r="24" spans="1:9" s="1233" customFormat="1" ht="12.75">
      <c r="A24" s="1235" t="s">
        <v>1968</v>
      </c>
      <c r="B24" s="1234"/>
      <c r="C24" s="1234"/>
      <c r="D24" s="1234"/>
      <c r="E24" s="1234"/>
      <c r="F24" s="1234"/>
      <c r="G24" s="1234"/>
      <c r="H24" s="1234"/>
      <c r="I24" s="1234"/>
    </row>
    <row r="25" spans="1:9" s="1233" customFormat="1" ht="12.75">
      <c r="A25" s="1234" t="s">
        <v>1967</v>
      </c>
      <c r="B25" s="1234"/>
      <c r="C25" s="1234"/>
      <c r="D25" s="1234"/>
      <c r="E25" s="1234"/>
      <c r="F25" s="1234"/>
      <c r="G25" s="1234"/>
      <c r="H25" s="1234"/>
      <c r="I25" s="1234"/>
    </row>
    <row r="26" spans="1:9" s="1233" customFormat="1" ht="12.75">
      <c r="A26" s="1234" t="s">
        <v>1966</v>
      </c>
      <c r="B26" s="1234"/>
      <c r="C26" s="1234"/>
      <c r="D26" s="1234"/>
      <c r="E26" s="1234"/>
      <c r="F26" s="1234"/>
      <c r="G26" s="1234"/>
      <c r="H26" s="1234"/>
      <c r="I26" s="1234"/>
    </row>
    <row r="27" spans="1:9" s="1233" customFormat="1" ht="12.75">
      <c r="A27" s="1234" t="s">
        <v>1965</v>
      </c>
      <c r="B27" s="1234"/>
      <c r="C27" s="1234"/>
      <c r="D27" s="1234"/>
      <c r="E27" s="1234"/>
      <c r="F27" s="1234"/>
      <c r="G27" s="1234"/>
      <c r="H27" s="1234"/>
      <c r="I27" s="1234"/>
    </row>
    <row r="28" spans="1:9" s="1233" customFormat="1" ht="12.75">
      <c r="A28" s="1234" t="s">
        <v>1964</v>
      </c>
      <c r="B28" s="1234"/>
      <c r="C28" s="1234"/>
      <c r="D28" s="1234"/>
      <c r="E28" s="1234"/>
      <c r="F28" s="1234"/>
      <c r="G28" s="1234"/>
      <c r="H28" s="1234"/>
      <c r="I28" s="1234"/>
    </row>
    <row r="29" spans="1:10" ht="12.75">
      <c r="A29" s="16" t="s">
        <v>1938</v>
      </c>
      <c r="B29" s="17"/>
      <c r="C29" s="17"/>
      <c r="D29" s="17"/>
      <c r="E29" s="17"/>
      <c r="F29" s="17"/>
      <c r="G29" s="17"/>
      <c r="H29" s="17"/>
      <c r="I29" s="17"/>
      <c r="J29" s="1"/>
    </row>
    <row r="30" spans="1:9" s="1233" customFormat="1" ht="12.75">
      <c r="A30" s="1235" t="s">
        <v>1963</v>
      </c>
      <c r="B30" s="1234"/>
      <c r="C30" s="1234"/>
      <c r="D30" s="1234"/>
      <c r="E30" s="1234"/>
      <c r="F30" s="1234"/>
      <c r="G30" s="1234"/>
      <c r="H30" s="1234"/>
      <c r="I30" s="1234"/>
    </row>
    <row r="31" spans="1:9" s="1233" customFormat="1" ht="12.75">
      <c r="A31" s="1235" t="s">
        <v>1962</v>
      </c>
      <c r="B31" s="1234"/>
      <c r="C31" s="1234"/>
      <c r="D31" s="1234"/>
      <c r="E31" s="1234"/>
      <c r="F31" s="1234"/>
      <c r="G31" s="1234"/>
      <c r="H31" s="1234"/>
      <c r="I31" s="1234"/>
    </row>
    <row r="32" spans="1:9" ht="12.75">
      <c r="A32" s="1172" t="s">
        <v>1934</v>
      </c>
      <c r="B32" s="1173"/>
      <c r="C32" s="1173"/>
      <c r="D32" s="1173"/>
      <c r="E32" s="1173"/>
      <c r="F32" s="1173"/>
      <c r="G32" s="1173"/>
      <c r="H32" s="1173"/>
      <c r="I32" s="1173"/>
    </row>
    <row r="33" spans="1:9" ht="12.75" customHeight="1">
      <c r="A33" s="1172" t="s">
        <v>1933</v>
      </c>
      <c r="B33" s="1173"/>
      <c r="C33" s="1173"/>
      <c r="D33" s="1173"/>
      <c r="E33" s="1173"/>
      <c r="F33" s="1173"/>
      <c r="G33" s="1173"/>
      <c r="H33" s="1173"/>
      <c r="I33" s="1173"/>
    </row>
    <row r="34" spans="1:9" ht="12.75">
      <c r="A34" s="1172" t="s">
        <v>1932</v>
      </c>
      <c r="B34" s="1173"/>
      <c r="C34" s="1173"/>
      <c r="D34" s="1173"/>
      <c r="E34" s="1173"/>
      <c r="F34" s="1173"/>
      <c r="G34" s="1173"/>
      <c r="H34" s="1173"/>
      <c r="I34" s="117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1.7109375" style="0" customWidth="1"/>
    <col min="3" max="3" width="13.421875" style="0" customWidth="1"/>
    <col min="4" max="5" width="11.421875" style="0" customWidth="1"/>
    <col min="6" max="6" width="11.00390625" style="0" customWidth="1"/>
  </cols>
  <sheetData>
    <row r="1" spans="1:6" ht="15.75">
      <c r="A1" s="13" t="s">
        <v>2013</v>
      </c>
      <c r="B1" s="47"/>
      <c r="C1" s="47"/>
      <c r="D1" s="47"/>
      <c r="E1" s="47"/>
      <c r="F1" s="47"/>
    </row>
    <row r="2" ht="12.75" customHeight="1">
      <c r="A2" s="326"/>
    </row>
    <row r="3" spans="1:6" ht="12.75" customHeight="1">
      <c r="A3" s="909" t="s">
        <v>2012</v>
      </c>
      <c r="B3" s="909"/>
      <c r="C3" s="909"/>
      <c r="D3" s="751"/>
      <c r="E3" s="47"/>
      <c r="F3" s="47"/>
    </row>
    <row r="4" spans="1:6" ht="12.75" customHeight="1">
      <c r="A4" s="1281" t="s">
        <v>2011</v>
      </c>
      <c r="B4" s="1282"/>
      <c r="C4" s="1282"/>
      <c r="D4" s="47"/>
      <c r="E4" s="47"/>
      <c r="F4" s="47"/>
    </row>
    <row r="5" spans="1:6" ht="12.75" customHeight="1">
      <c r="A5" s="1281" t="s">
        <v>2010</v>
      </c>
      <c r="B5" s="909"/>
      <c r="C5" s="909"/>
      <c r="D5" s="47"/>
      <c r="E5" s="47"/>
      <c r="F5" s="47"/>
    </row>
    <row r="6" ht="13.5" thickBot="1"/>
    <row r="7" spans="1:6" s="318" customFormat="1" ht="45" customHeight="1" thickTop="1">
      <c r="A7" s="79" t="s">
        <v>2009</v>
      </c>
      <c r="B7" s="319" t="s">
        <v>290</v>
      </c>
      <c r="C7" s="79" t="s">
        <v>2008</v>
      </c>
      <c r="D7" s="79" t="s">
        <v>6</v>
      </c>
      <c r="E7" s="79" t="s">
        <v>2007</v>
      </c>
      <c r="F7" s="1170" t="s">
        <v>1477</v>
      </c>
    </row>
    <row r="8" spans="1:6" ht="12.75">
      <c r="A8" s="6"/>
      <c r="B8" s="968"/>
      <c r="C8" s="1280"/>
      <c r="D8" s="1279"/>
      <c r="E8" s="1279" t="s">
        <v>47</v>
      </c>
      <c r="F8" s="1278"/>
    </row>
    <row r="9" spans="1:6" ht="12.75">
      <c r="A9" s="516" t="s">
        <v>1536</v>
      </c>
      <c r="B9" s="1277">
        <v>1295025</v>
      </c>
      <c r="C9" s="1276">
        <v>902303</v>
      </c>
      <c r="D9" s="1275">
        <v>178351</v>
      </c>
      <c r="E9" s="1274">
        <v>64809</v>
      </c>
      <c r="F9" s="1273">
        <v>149562</v>
      </c>
    </row>
    <row r="10" spans="1:6" ht="12.75">
      <c r="A10" s="6"/>
      <c r="B10" s="1272"/>
      <c r="C10" s="1269"/>
      <c r="D10" s="1270"/>
      <c r="E10" s="1269"/>
      <c r="F10" s="981"/>
    </row>
    <row r="11" spans="1:6" ht="12.75">
      <c r="A11" s="6" t="s">
        <v>2006</v>
      </c>
      <c r="B11" s="1271">
        <v>717548</v>
      </c>
      <c r="C11" s="1269">
        <v>512835</v>
      </c>
      <c r="D11" s="1270">
        <v>87745</v>
      </c>
      <c r="E11" s="1269">
        <v>35457</v>
      </c>
      <c r="F11" s="981">
        <v>81511</v>
      </c>
    </row>
    <row r="12" spans="1:6" ht="12.75">
      <c r="A12" s="168" t="s">
        <v>2005</v>
      </c>
      <c r="B12" s="1271">
        <v>266795</v>
      </c>
      <c r="C12" s="1269">
        <v>155839</v>
      </c>
      <c r="D12" s="1270">
        <v>50887</v>
      </c>
      <c r="E12" s="1269">
        <v>18022</v>
      </c>
      <c r="F12" s="981">
        <v>42048</v>
      </c>
    </row>
    <row r="13" spans="1:6" ht="12.75">
      <c r="A13" s="169" t="s">
        <v>1557</v>
      </c>
      <c r="B13" s="1271">
        <v>7694</v>
      </c>
      <c r="C13" s="1269">
        <v>6384</v>
      </c>
      <c r="D13" s="1270">
        <v>984</v>
      </c>
      <c r="E13" s="1269">
        <v>113</v>
      </c>
      <c r="F13" s="981">
        <v>214</v>
      </c>
    </row>
    <row r="14" spans="1:6" ht="12.75">
      <c r="A14" s="169" t="s">
        <v>2004</v>
      </c>
      <c r="B14" s="1271">
        <v>225080</v>
      </c>
      <c r="C14" s="1269">
        <v>183348</v>
      </c>
      <c r="D14" s="1270">
        <v>20187</v>
      </c>
      <c r="E14" s="1269">
        <v>6723</v>
      </c>
      <c r="F14" s="981">
        <v>14822</v>
      </c>
    </row>
    <row r="15" spans="1:6" ht="12.75">
      <c r="A15" s="169" t="s">
        <v>2003</v>
      </c>
      <c r="B15" s="1271">
        <v>40153</v>
      </c>
      <c r="C15" s="1269">
        <v>37462</v>
      </c>
      <c r="D15" s="1270">
        <v>818</v>
      </c>
      <c r="E15" s="1269">
        <v>908</v>
      </c>
      <c r="F15" s="981">
        <v>965</v>
      </c>
    </row>
    <row r="16" spans="1:6" ht="12.75">
      <c r="A16" s="169" t="s">
        <v>2002</v>
      </c>
      <c r="B16" s="1271">
        <v>151456</v>
      </c>
      <c r="C16" s="1269">
        <v>106547</v>
      </c>
      <c r="D16" s="1270">
        <v>14197</v>
      </c>
      <c r="E16" s="1269">
        <v>9508</v>
      </c>
      <c r="F16" s="981">
        <v>21204</v>
      </c>
    </row>
    <row r="17" spans="1:6" ht="12.75">
      <c r="A17" s="169" t="s">
        <v>2001</v>
      </c>
      <c r="B17" s="1271">
        <v>11772</v>
      </c>
      <c r="C17" s="1269">
        <v>10962</v>
      </c>
      <c r="D17" s="1270">
        <v>542</v>
      </c>
      <c r="E17" s="1269">
        <v>33</v>
      </c>
      <c r="F17" s="981">
        <v>235</v>
      </c>
    </row>
    <row r="18" spans="1:6" ht="12.75">
      <c r="A18" s="168" t="s">
        <v>2000</v>
      </c>
      <c r="B18" s="1271">
        <v>14598</v>
      </c>
      <c r="C18" s="1269">
        <v>12293</v>
      </c>
      <c r="D18" s="1270">
        <v>131</v>
      </c>
      <c r="E18" s="1269">
        <v>152</v>
      </c>
      <c r="F18" s="981">
        <v>2022</v>
      </c>
    </row>
    <row r="19" spans="1:6" ht="12.75">
      <c r="A19" s="6" t="s">
        <v>1999</v>
      </c>
      <c r="B19" s="1271">
        <v>286797</v>
      </c>
      <c r="C19" s="1269">
        <v>208871</v>
      </c>
      <c r="D19" s="1270">
        <v>36976</v>
      </c>
      <c r="E19" s="1269">
        <v>13069</v>
      </c>
      <c r="F19" s="981">
        <v>27880</v>
      </c>
    </row>
    <row r="20" spans="1:6" ht="12.75">
      <c r="A20" s="6" t="s">
        <v>1998</v>
      </c>
      <c r="B20" s="1271">
        <v>290680</v>
      </c>
      <c r="C20" s="1269">
        <v>180597</v>
      </c>
      <c r="D20" s="1270">
        <v>53630</v>
      </c>
      <c r="E20" s="1269">
        <v>16282</v>
      </c>
      <c r="F20" s="981">
        <v>40171</v>
      </c>
    </row>
    <row r="21" spans="1:6" ht="12.75">
      <c r="A21" s="65"/>
      <c r="B21" s="1013" t="s">
        <v>47</v>
      </c>
      <c r="C21" s="1268"/>
      <c r="D21" s="65" t="s">
        <v>47</v>
      </c>
      <c r="E21" s="65"/>
      <c r="F21" s="1267"/>
    </row>
    <row r="23" ht="12.75">
      <c r="A23" s="20" t="s">
        <v>1997</v>
      </c>
    </row>
    <row r="24" ht="12.75">
      <c r="A24" s="16" t="s">
        <v>1996</v>
      </c>
    </row>
    <row r="25" ht="12.75">
      <c r="A25" s="16" t="s">
        <v>1995</v>
      </c>
    </row>
    <row r="26" ht="12.75">
      <c r="A26" s="16" t="s">
        <v>1994</v>
      </c>
    </row>
    <row r="27" ht="12.75">
      <c r="A27" s="16" t="s">
        <v>1993</v>
      </c>
    </row>
    <row r="28" ht="12.75">
      <c r="A28" s="16" t="s">
        <v>1992</v>
      </c>
    </row>
    <row r="29" ht="12.75">
      <c r="A29" s="16" t="s">
        <v>1991</v>
      </c>
    </row>
    <row r="30" ht="12.75">
      <c r="A30" s="20" t="s">
        <v>1990</v>
      </c>
    </row>
    <row r="31" ht="12.75">
      <c r="A31" s="16" t="s">
        <v>1989</v>
      </c>
    </row>
    <row r="32" spans="3:6" ht="12.75">
      <c r="C32" s="1265"/>
      <c r="D32" s="1266"/>
      <c r="E32" s="1265"/>
      <c r="F32" s="97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1.00390625" style="1283" customWidth="1"/>
    <col min="2" max="2" width="10.28125" style="1283" customWidth="1"/>
    <col min="3" max="3" width="10.7109375" style="1283" customWidth="1"/>
    <col min="4" max="4" width="10.28125" style="1283" customWidth="1"/>
    <col min="5" max="7" width="10.7109375" style="1283" customWidth="1"/>
    <col min="8" max="16384" width="10.28125" style="1283" customWidth="1"/>
  </cols>
  <sheetData>
    <row r="1" spans="1:7" ht="15.75">
      <c r="A1" s="13" t="s">
        <v>2047</v>
      </c>
      <c r="B1" s="47"/>
      <c r="C1" s="47"/>
      <c r="D1" s="47"/>
      <c r="E1" s="47"/>
      <c r="F1" s="47"/>
      <c r="G1" s="47"/>
    </row>
    <row r="2" spans="1:7" ht="15.75">
      <c r="A2" s="13" t="s">
        <v>669</v>
      </c>
      <c r="B2" s="47"/>
      <c r="C2" s="47"/>
      <c r="D2" s="47"/>
      <c r="E2" s="47"/>
      <c r="F2" s="47"/>
      <c r="G2" s="47"/>
    </row>
    <row r="3" spans="1:7" ht="12.75" customHeight="1" thickBot="1">
      <c r="A3" s="13" t="s">
        <v>47</v>
      </c>
      <c r="B3" s="47"/>
      <c r="C3" s="47"/>
      <c r="D3" s="47"/>
      <c r="E3" s="47"/>
      <c r="F3" s="47"/>
      <c r="G3" s="47"/>
    </row>
    <row r="4" spans="1:7" ht="42.75" customHeight="1" thickTop="1">
      <c r="A4" s="1315"/>
      <c r="B4" s="1313" t="s">
        <v>1846</v>
      </c>
      <c r="C4" s="1314"/>
      <c r="D4" s="1313" t="s">
        <v>1845</v>
      </c>
      <c r="E4" s="1314"/>
      <c r="F4" s="1313" t="s">
        <v>2046</v>
      </c>
      <c r="G4" s="1312"/>
    </row>
    <row r="5" spans="1:7" ht="64.5" customHeight="1">
      <c r="A5" s="38" t="s">
        <v>2045</v>
      </c>
      <c r="B5" s="1311" t="s">
        <v>1842</v>
      </c>
      <c r="C5" s="1311" t="s">
        <v>2044</v>
      </c>
      <c r="D5" s="1311" t="s">
        <v>1842</v>
      </c>
      <c r="E5" s="1311" t="s">
        <v>2044</v>
      </c>
      <c r="F5" s="1311" t="s">
        <v>1842</v>
      </c>
      <c r="G5" s="1310" t="s">
        <v>2044</v>
      </c>
    </row>
    <row r="6" spans="1:7" ht="12.75" customHeight="1">
      <c r="A6" s="1309"/>
      <c r="B6" s="1308"/>
      <c r="C6" s="1308"/>
      <c r="D6" s="1308"/>
      <c r="E6" s="1308"/>
      <c r="F6" s="1307"/>
      <c r="G6" s="1306"/>
    </row>
    <row r="7" spans="1:7" ht="12.75" customHeight="1">
      <c r="A7" s="1305" t="s">
        <v>2043</v>
      </c>
      <c r="B7" s="1304">
        <v>140652</v>
      </c>
      <c r="C7" s="1303">
        <v>401162</v>
      </c>
      <c r="D7" s="1304">
        <v>156146</v>
      </c>
      <c r="E7" s="1303">
        <v>527077</v>
      </c>
      <c r="F7" s="1302">
        <v>11.015840514176833</v>
      </c>
      <c r="G7" s="1301">
        <v>31.387569111730425</v>
      </c>
    </row>
    <row r="8" spans="1:7" ht="12.75" customHeight="1">
      <c r="A8" s="400"/>
      <c r="B8" s="1293"/>
      <c r="C8" s="1293"/>
      <c r="D8" s="1293"/>
      <c r="E8" s="1293"/>
      <c r="F8" s="1300"/>
      <c r="G8" s="1299"/>
    </row>
    <row r="9" spans="1:7" ht="12.75" customHeight="1">
      <c r="A9" s="6" t="s">
        <v>2042</v>
      </c>
      <c r="B9" s="1293">
        <v>80137</v>
      </c>
      <c r="C9" s="1293">
        <v>239655</v>
      </c>
      <c r="D9" s="1293">
        <v>80337</v>
      </c>
      <c r="E9" s="1293">
        <v>289970</v>
      </c>
      <c r="F9" s="1291">
        <v>0.24957260691066552</v>
      </c>
      <c r="G9" s="1295">
        <v>20.994763305585113</v>
      </c>
    </row>
    <row r="10" spans="1:7" ht="12.75" customHeight="1">
      <c r="A10" s="1298" t="s">
        <v>2041</v>
      </c>
      <c r="B10" s="1292"/>
      <c r="C10" s="1292"/>
      <c r="D10" s="1292"/>
      <c r="E10" s="1292"/>
      <c r="F10" s="1291"/>
      <c r="G10" s="1295"/>
    </row>
    <row r="11" spans="1:7" ht="12.75" customHeight="1">
      <c r="A11" s="1294" t="s">
        <v>2040</v>
      </c>
      <c r="B11" s="1293">
        <v>49334</v>
      </c>
      <c r="C11" s="1293">
        <v>133333</v>
      </c>
      <c r="D11" s="1293">
        <v>61796</v>
      </c>
      <c r="E11" s="1293">
        <v>194499</v>
      </c>
      <c r="F11" s="1291">
        <v>25.260469453115498</v>
      </c>
      <c r="G11" s="1290">
        <v>45.87461468653672</v>
      </c>
    </row>
    <row r="12" spans="1:7" ht="12.75" customHeight="1">
      <c r="A12" s="1297" t="s">
        <v>2039</v>
      </c>
      <c r="B12" s="1293">
        <v>20571</v>
      </c>
      <c r="C12" s="1293">
        <v>60048</v>
      </c>
      <c r="D12" s="1293">
        <v>21423</v>
      </c>
      <c r="E12" s="1293">
        <v>74932</v>
      </c>
      <c r="F12" s="1291">
        <v>4.141752953186525</v>
      </c>
      <c r="G12" s="1295">
        <v>24.78683719690914</v>
      </c>
    </row>
    <row r="13" spans="1:7" ht="12.75" customHeight="1">
      <c r="A13" s="1297" t="s">
        <v>2038</v>
      </c>
      <c r="B13" s="1293">
        <v>4883</v>
      </c>
      <c r="C13" s="1293">
        <v>13507</v>
      </c>
      <c r="D13" s="1293">
        <v>5861</v>
      </c>
      <c r="E13" s="1293">
        <v>19863</v>
      </c>
      <c r="F13" s="1291">
        <v>20.028670899037476</v>
      </c>
      <c r="G13" s="1295">
        <v>47.057081513289404</v>
      </c>
    </row>
    <row r="14" spans="1:7" ht="12.75" customHeight="1">
      <c r="A14" s="1297" t="s">
        <v>2037</v>
      </c>
      <c r="B14" s="1293">
        <v>3471</v>
      </c>
      <c r="C14" s="1293">
        <v>8264</v>
      </c>
      <c r="D14" s="1293">
        <v>6459</v>
      </c>
      <c r="E14" s="1293">
        <v>16339</v>
      </c>
      <c r="F14" s="1291">
        <v>86.08470181503888</v>
      </c>
      <c r="G14" s="1295">
        <v>97.71297192642788</v>
      </c>
    </row>
    <row r="15" spans="1:7" ht="12.75" customHeight="1">
      <c r="A15" s="1297" t="s">
        <v>2036</v>
      </c>
      <c r="B15" s="1293">
        <v>3475</v>
      </c>
      <c r="C15" s="1293">
        <v>7775</v>
      </c>
      <c r="D15" s="1293">
        <v>4794</v>
      </c>
      <c r="E15" s="1293">
        <v>13192</v>
      </c>
      <c r="F15" s="1291">
        <v>37.9568345323741</v>
      </c>
      <c r="G15" s="1295">
        <v>69.67202572347266</v>
      </c>
    </row>
    <row r="16" spans="1:7" ht="12.75" customHeight="1">
      <c r="A16" s="1297" t="s">
        <v>2035</v>
      </c>
      <c r="B16" s="1293">
        <v>2244</v>
      </c>
      <c r="C16" s="1293">
        <v>6366</v>
      </c>
      <c r="D16" s="1293">
        <v>3060</v>
      </c>
      <c r="E16" s="1293">
        <v>9719</v>
      </c>
      <c r="F16" s="1291">
        <v>36.36363636363637</v>
      </c>
      <c r="G16" s="1295">
        <v>52.67043669494188</v>
      </c>
    </row>
    <row r="17" spans="1:7" ht="12.75" customHeight="1">
      <c r="A17" s="1296" t="s">
        <v>2034</v>
      </c>
      <c r="B17" s="1293">
        <v>1985</v>
      </c>
      <c r="C17" s="1293">
        <v>4906</v>
      </c>
      <c r="D17" s="1293">
        <v>3837</v>
      </c>
      <c r="E17" s="1293">
        <v>9549</v>
      </c>
      <c r="F17" s="1291">
        <v>93.29974811083123</v>
      </c>
      <c r="G17" s="1295">
        <v>94.6392172849572</v>
      </c>
    </row>
    <row r="18" spans="1:7" ht="12.75" customHeight="1">
      <c r="A18" s="1296" t="s">
        <v>2033</v>
      </c>
      <c r="B18" s="1293">
        <v>2131</v>
      </c>
      <c r="C18" s="1293">
        <v>5285</v>
      </c>
      <c r="D18" s="1293">
        <v>2809</v>
      </c>
      <c r="E18" s="1293">
        <v>8023</v>
      </c>
      <c r="F18" s="1291">
        <v>31.816048803378692</v>
      </c>
      <c r="G18" s="1295">
        <v>51.80700094607379</v>
      </c>
    </row>
    <row r="19" spans="1:7" ht="12.75" customHeight="1">
      <c r="A19" s="1296" t="s">
        <v>2032</v>
      </c>
      <c r="B19" s="1293">
        <v>1251</v>
      </c>
      <c r="C19" s="1293">
        <v>3642</v>
      </c>
      <c r="D19" s="1293">
        <v>1911</v>
      </c>
      <c r="E19" s="1293">
        <v>6525</v>
      </c>
      <c r="F19" s="1291">
        <v>52.757793764988016</v>
      </c>
      <c r="G19" s="1295">
        <v>79.15980230642504</v>
      </c>
    </row>
    <row r="20" spans="1:7" ht="12.75" customHeight="1">
      <c r="A20" s="1296" t="s">
        <v>2031</v>
      </c>
      <c r="B20" s="1293">
        <v>1435</v>
      </c>
      <c r="C20" s="1293">
        <v>3990</v>
      </c>
      <c r="D20" s="1293">
        <v>1783</v>
      </c>
      <c r="E20" s="1293">
        <v>5670</v>
      </c>
      <c r="F20" s="1291">
        <v>24.250871080139373</v>
      </c>
      <c r="G20" s="1295">
        <v>42.10526315789473</v>
      </c>
    </row>
    <row r="21" spans="1:7" ht="12.75" customHeight="1">
      <c r="A21" s="1296" t="s">
        <v>2030</v>
      </c>
      <c r="B21" s="1293">
        <v>1684</v>
      </c>
      <c r="C21" s="1293">
        <v>3758</v>
      </c>
      <c r="D21" s="1293">
        <v>1802</v>
      </c>
      <c r="E21" s="1293">
        <v>5108</v>
      </c>
      <c r="F21" s="1291">
        <v>7.007125890736342</v>
      </c>
      <c r="G21" s="1295">
        <v>35.92336349121874</v>
      </c>
    </row>
    <row r="22" spans="1:7" ht="12.75" customHeight="1">
      <c r="A22" s="1296" t="s">
        <v>2029</v>
      </c>
      <c r="B22" s="1293">
        <v>1023</v>
      </c>
      <c r="C22" s="1293">
        <v>2795</v>
      </c>
      <c r="D22" s="1293">
        <v>1410</v>
      </c>
      <c r="E22" s="1293">
        <v>4699</v>
      </c>
      <c r="F22" s="1291">
        <v>37.82991202346041</v>
      </c>
      <c r="G22" s="1295">
        <v>68.1216457960644</v>
      </c>
    </row>
    <row r="23" spans="1:7" ht="12.75" customHeight="1">
      <c r="A23" s="1296" t="s">
        <v>2028</v>
      </c>
      <c r="B23" s="1293">
        <v>932</v>
      </c>
      <c r="C23" s="1293">
        <v>2390</v>
      </c>
      <c r="D23" s="1293">
        <v>1389</v>
      </c>
      <c r="E23" s="1293">
        <v>4182</v>
      </c>
      <c r="F23" s="1291">
        <v>49.0343347639485</v>
      </c>
      <c r="G23" s="1295">
        <v>74.97907949790795</v>
      </c>
    </row>
    <row r="24" spans="1:7" ht="12.75" customHeight="1">
      <c r="A24" s="1296" t="s">
        <v>2027</v>
      </c>
      <c r="B24" s="1293">
        <v>866</v>
      </c>
      <c r="C24" s="1293">
        <v>2183</v>
      </c>
      <c r="D24" s="1293">
        <v>1319</v>
      </c>
      <c r="E24" s="1293">
        <v>3976</v>
      </c>
      <c r="F24" s="1291">
        <v>52.3094688221709</v>
      </c>
      <c r="G24" s="1295">
        <v>82.13467704993128</v>
      </c>
    </row>
    <row r="25" spans="1:7" ht="12.75" customHeight="1">
      <c r="A25" s="1296" t="s">
        <v>2026</v>
      </c>
      <c r="B25" s="1293">
        <v>1003</v>
      </c>
      <c r="C25" s="1293">
        <v>2506</v>
      </c>
      <c r="D25" s="1293">
        <v>1122</v>
      </c>
      <c r="E25" s="1293">
        <v>3636</v>
      </c>
      <c r="F25" s="1291">
        <v>11.864406779661017</v>
      </c>
      <c r="G25" s="1295">
        <v>45.09177972865124</v>
      </c>
    </row>
    <row r="26" spans="1:7" ht="12.75" customHeight="1">
      <c r="A26" s="1296" t="s">
        <v>2025</v>
      </c>
      <c r="B26" s="1293">
        <v>897</v>
      </c>
      <c r="C26" s="1293">
        <v>2051</v>
      </c>
      <c r="D26" s="1293">
        <v>940</v>
      </c>
      <c r="E26" s="1293">
        <v>3043</v>
      </c>
      <c r="F26" s="1291">
        <v>4.793756967670011</v>
      </c>
      <c r="G26" s="1295">
        <v>48.36665041443198</v>
      </c>
    </row>
    <row r="27" spans="1:7" ht="12.75" customHeight="1">
      <c r="A27" s="1296" t="s">
        <v>2024</v>
      </c>
      <c r="B27" s="1293">
        <v>788</v>
      </c>
      <c r="C27" s="1293">
        <v>1989</v>
      </c>
      <c r="D27" s="1293">
        <v>928</v>
      </c>
      <c r="E27" s="1293">
        <v>3037</v>
      </c>
      <c r="F27" s="1291">
        <v>17.766497461928935</v>
      </c>
      <c r="G27" s="1295">
        <v>52.68979386626446</v>
      </c>
    </row>
    <row r="28" spans="1:7" ht="12.75" customHeight="1">
      <c r="A28" s="1296" t="s">
        <v>2023</v>
      </c>
      <c r="B28" s="1293">
        <v>695</v>
      </c>
      <c r="C28" s="1293">
        <v>1878</v>
      </c>
      <c r="D28" s="1293">
        <v>949</v>
      </c>
      <c r="E28" s="1293">
        <v>3006</v>
      </c>
      <c r="F28" s="1291">
        <v>36.54676258992806</v>
      </c>
      <c r="G28" s="1295">
        <v>60.063897763578275</v>
      </c>
    </row>
    <row r="29" spans="1:7" ht="12.75" customHeight="1">
      <c r="A29" s="724" t="s">
        <v>2022</v>
      </c>
      <c r="B29" s="1293"/>
      <c r="C29" s="1293"/>
      <c r="D29" s="1293"/>
      <c r="E29" s="1293"/>
      <c r="F29" s="1291"/>
      <c r="G29" s="1295"/>
    </row>
    <row r="30" spans="1:7" ht="12.75" customHeight="1">
      <c r="A30" s="1294" t="s">
        <v>2021</v>
      </c>
      <c r="B30" s="1293">
        <v>11181</v>
      </c>
      <c r="C30" s="1292">
        <v>28174</v>
      </c>
      <c r="D30" s="1293">
        <v>14013</v>
      </c>
      <c r="E30" s="1292">
        <v>42608</v>
      </c>
      <c r="F30" s="1291">
        <v>25.32868258653072</v>
      </c>
      <c r="G30" s="1290">
        <v>51.23163200113579</v>
      </c>
    </row>
    <row r="31" spans="1:7" ht="12.75" customHeight="1">
      <c r="A31" s="1289"/>
      <c r="B31" s="1288" t="s">
        <v>47</v>
      </c>
      <c r="C31" s="1288"/>
      <c r="D31" s="1288" t="s">
        <v>47</v>
      </c>
      <c r="E31" s="1288"/>
      <c r="F31" s="1287"/>
      <c r="G31" s="1286"/>
    </row>
    <row r="32" ht="12.75" customHeight="1"/>
    <row r="33" ht="12.75" customHeight="1">
      <c r="A33" s="1285" t="s">
        <v>2020</v>
      </c>
    </row>
    <row r="34" ht="12.75" customHeight="1">
      <c r="A34" s="1285" t="s">
        <v>2019</v>
      </c>
    </row>
    <row r="35" ht="12.75" customHeight="1">
      <c r="A35" s="17" t="s">
        <v>2018</v>
      </c>
    </row>
    <row r="36" ht="12.75" customHeight="1">
      <c r="A36" s="17" t="s">
        <v>2017</v>
      </c>
    </row>
    <row r="37" ht="12.75" customHeight="1">
      <c r="A37" s="1284" t="s">
        <v>2016</v>
      </c>
    </row>
    <row r="38" ht="12.75" customHeight="1">
      <c r="A38" s="1284" t="s">
        <v>2015</v>
      </c>
    </row>
    <row r="39" ht="12.75" customHeight="1">
      <c r="A39" s="1284" t="s">
        <v>2014</v>
      </c>
    </row>
    <row r="40" ht="12.75">
      <c r="A40" s="1284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3" width="20.7109375" style="0" customWidth="1"/>
  </cols>
  <sheetData>
    <row r="1" spans="1:3" ht="15.75">
      <c r="A1" s="13" t="s">
        <v>2096</v>
      </c>
      <c r="B1" s="47"/>
      <c r="C1" s="47"/>
    </row>
    <row r="2" ht="11.25" customHeight="1"/>
    <row r="3" spans="1:3" ht="12.75">
      <c r="A3" s="1326" t="s">
        <v>2095</v>
      </c>
      <c r="B3" s="47"/>
      <c r="C3" s="47"/>
    </row>
    <row r="4" spans="1:3" ht="12.75">
      <c r="A4" s="1325" t="s">
        <v>2094</v>
      </c>
      <c r="B4" s="47"/>
      <c r="C4" s="47"/>
    </row>
    <row r="5" spans="1:3" ht="12.75">
      <c r="A5" s="1325" t="s">
        <v>2093</v>
      </c>
      <c r="B5" s="47"/>
      <c r="C5" s="47"/>
    </row>
    <row r="6" spans="1:3" ht="12.75">
      <c r="A6" s="1325" t="s">
        <v>2092</v>
      </c>
      <c r="B6" s="47"/>
      <c r="C6" s="47"/>
    </row>
    <row r="7" spans="1:3" ht="12.75">
      <c r="A7" s="1325" t="s">
        <v>2091</v>
      </c>
      <c r="B7" s="47"/>
      <c r="C7" s="47"/>
    </row>
    <row r="8" ht="8.25" customHeight="1" thickBot="1"/>
    <row r="9" spans="1:3" s="840" customFormat="1" ht="15.75" customHeight="1" thickTop="1">
      <c r="A9" s="405" t="s">
        <v>47</v>
      </c>
      <c r="B9" s="405"/>
      <c r="C9" s="1324" t="s">
        <v>2090</v>
      </c>
    </row>
    <row r="10" spans="1:3" s="840" customFormat="1" ht="15.75" customHeight="1">
      <c r="A10" s="38" t="s">
        <v>2089</v>
      </c>
      <c r="B10" s="1323" t="s">
        <v>4</v>
      </c>
      <c r="C10" s="489" t="s">
        <v>2088</v>
      </c>
    </row>
    <row r="11" spans="1:3" ht="8.25" customHeight="1">
      <c r="A11" s="6"/>
      <c r="B11" s="6"/>
      <c r="C11" s="63"/>
    </row>
    <row r="12" spans="1:3" ht="12.75">
      <c r="A12" s="1322" t="s">
        <v>188</v>
      </c>
      <c r="B12" s="1321" t="s">
        <v>2087</v>
      </c>
      <c r="C12" s="1320" t="s">
        <v>2086</v>
      </c>
    </row>
    <row r="13" spans="1:3" ht="9" customHeight="1">
      <c r="A13" s="6"/>
      <c r="B13" s="1319"/>
      <c r="C13" s="1318"/>
    </row>
    <row r="14" spans="1:3" ht="12.75">
      <c r="A14" s="5" t="s">
        <v>2085</v>
      </c>
      <c r="B14" s="1317">
        <v>87046</v>
      </c>
      <c r="C14" s="1316">
        <v>6.383445253483188</v>
      </c>
    </row>
    <row r="15" spans="1:3" ht="12.75">
      <c r="A15" s="5" t="s">
        <v>2084</v>
      </c>
      <c r="B15" s="1317">
        <v>63022</v>
      </c>
      <c r="C15" s="1316">
        <v>4.621665404096886</v>
      </c>
    </row>
    <row r="16" spans="1:3" ht="12.75">
      <c r="A16" s="5" t="s">
        <v>2083</v>
      </c>
      <c r="B16" s="1317">
        <v>55420</v>
      </c>
      <c r="C16" s="1316">
        <v>4.064179123084786</v>
      </c>
    </row>
    <row r="17" spans="1:3" ht="12.75">
      <c r="A17" s="5" t="s">
        <v>2082</v>
      </c>
      <c r="B17" s="1317">
        <v>52430</v>
      </c>
      <c r="C17" s="1316">
        <v>3.844909985985842</v>
      </c>
    </row>
    <row r="18" spans="1:3" ht="12.75">
      <c r="A18" s="5" t="s">
        <v>2081</v>
      </c>
      <c r="B18" s="1317">
        <v>28349</v>
      </c>
      <c r="C18" s="1316">
        <v>2.0789500895043416</v>
      </c>
    </row>
    <row r="19" spans="1:3" ht="12.75">
      <c r="A19" s="5" t="s">
        <v>2080</v>
      </c>
      <c r="B19" s="1317">
        <v>22182</v>
      </c>
      <c r="C19" s="1316">
        <v>1.6266983274678226</v>
      </c>
    </row>
    <row r="20" spans="1:3" ht="12.75">
      <c r="A20" s="5" t="s">
        <v>2079</v>
      </c>
      <c r="B20" s="1317">
        <v>13750</v>
      </c>
      <c r="C20" s="1316">
        <v>1.0083446940168859</v>
      </c>
    </row>
    <row r="21" spans="1:3" ht="12.75">
      <c r="A21" s="5" t="s">
        <v>2078</v>
      </c>
      <c r="B21" s="1317">
        <v>13584</v>
      </c>
      <c r="C21" s="1316">
        <v>0.9961712235291185</v>
      </c>
    </row>
    <row r="22" spans="1:3" ht="12.75">
      <c r="A22" s="5" t="s">
        <v>2077</v>
      </c>
      <c r="B22" s="1317">
        <v>11336</v>
      </c>
      <c r="C22" s="1316">
        <v>0.8313160328273032</v>
      </c>
    </row>
    <row r="23" spans="1:3" ht="12.75">
      <c r="A23" s="5" t="s">
        <v>2076</v>
      </c>
      <c r="B23" s="1317">
        <v>11115</v>
      </c>
      <c r="C23" s="1316">
        <v>0.8151091835634682</v>
      </c>
    </row>
    <row r="24" spans="1:3" ht="12.75">
      <c r="A24" s="5" t="s">
        <v>2075</v>
      </c>
      <c r="B24" s="1317">
        <v>10606</v>
      </c>
      <c r="C24" s="1316">
        <v>0.7777820963449522</v>
      </c>
    </row>
    <row r="25" spans="1:3" ht="12.75">
      <c r="A25" s="5" t="s">
        <v>2074</v>
      </c>
      <c r="B25" s="1317">
        <v>9187</v>
      </c>
      <c r="C25" s="1316">
        <v>0.6737209239224096</v>
      </c>
    </row>
    <row r="26" spans="1:3" ht="12.75">
      <c r="A26" s="5" t="s">
        <v>2073</v>
      </c>
      <c r="B26" s="1317">
        <v>8861</v>
      </c>
      <c r="C26" s="1316">
        <v>0.6498139879042637</v>
      </c>
    </row>
    <row r="27" spans="1:3" ht="12.75">
      <c r="A27" s="5" t="s">
        <v>2072</v>
      </c>
      <c r="B27" s="1317">
        <v>5929</v>
      </c>
      <c r="C27" s="1316">
        <v>0.43479823206008117</v>
      </c>
    </row>
    <row r="28" spans="1:3" ht="12.75">
      <c r="A28" s="5" t="s">
        <v>2071</v>
      </c>
      <c r="B28" s="1317">
        <v>4558</v>
      </c>
      <c r="C28" s="1316">
        <v>0.33425709929665204</v>
      </c>
    </row>
    <row r="29" spans="1:3" ht="12.75">
      <c r="A29" s="5" t="s">
        <v>2070</v>
      </c>
      <c r="B29" s="1317">
        <v>4527</v>
      </c>
      <c r="C29" s="1316">
        <v>0.3319837403501413</v>
      </c>
    </row>
    <row r="30" spans="1:3" ht="12.75">
      <c r="A30" s="5" t="s">
        <v>2069</v>
      </c>
      <c r="B30" s="1317">
        <v>4110</v>
      </c>
      <c r="C30" s="1316">
        <v>0.3014033958115928</v>
      </c>
    </row>
    <row r="31" spans="1:3" ht="12.75">
      <c r="A31" s="5" t="s">
        <v>2068</v>
      </c>
      <c r="B31" s="1317">
        <v>3760</v>
      </c>
      <c r="C31" s="1316">
        <v>0.27573643996389025</v>
      </c>
    </row>
    <row r="32" spans="1:3" ht="12.75">
      <c r="A32" s="5" t="s">
        <v>2067</v>
      </c>
      <c r="B32" s="1317">
        <v>3529</v>
      </c>
      <c r="C32" s="1316">
        <v>0.2587962491044066</v>
      </c>
    </row>
    <row r="33" spans="1:3" ht="12.75">
      <c r="A33" s="5" t="s">
        <v>2066</v>
      </c>
      <c r="B33" s="1317">
        <v>2940</v>
      </c>
      <c r="C33" s="1316">
        <v>0.2156024291207014</v>
      </c>
    </row>
    <row r="34" spans="1:3" ht="12.75">
      <c r="A34" s="5" t="s">
        <v>2065</v>
      </c>
      <c r="B34" s="1317">
        <v>2304</v>
      </c>
      <c r="C34" s="1316">
        <v>0.16896190363744765</v>
      </c>
    </row>
    <row r="35" spans="1:3" ht="12.75">
      <c r="A35" s="5" t="s">
        <v>2064</v>
      </c>
      <c r="B35" s="1317">
        <v>2138</v>
      </c>
      <c r="C35" s="1316">
        <v>0.15678843314968013</v>
      </c>
    </row>
    <row r="36" spans="1:3" ht="12.75">
      <c r="A36" s="5" t="s">
        <v>2063</v>
      </c>
      <c r="B36" s="1317">
        <v>2076</v>
      </c>
      <c r="C36" s="1316">
        <v>0.15224171525665856</v>
      </c>
    </row>
    <row r="37" spans="1:3" ht="12.75">
      <c r="A37" s="5" t="s">
        <v>2062</v>
      </c>
      <c r="B37" s="1317">
        <v>1944</v>
      </c>
      <c r="C37" s="1316">
        <v>0.14256160619409644</v>
      </c>
    </row>
    <row r="38" spans="1:3" ht="12.75">
      <c r="A38" s="5" t="s">
        <v>2061</v>
      </c>
      <c r="B38" s="1317">
        <v>1925</v>
      </c>
      <c r="C38" s="1316">
        <v>0.14116825716236403</v>
      </c>
    </row>
    <row r="39" spans="1:3" ht="12.75">
      <c r="A39" s="5" t="s">
        <v>2060</v>
      </c>
      <c r="B39" s="1317">
        <v>1877</v>
      </c>
      <c r="C39" s="1316">
        <v>0.13764821750325054</v>
      </c>
    </row>
    <row r="40" spans="1:3" ht="12.75">
      <c r="A40" s="5" t="s">
        <v>2059</v>
      </c>
      <c r="B40" s="1317">
        <v>1209</v>
      </c>
      <c r="C40" s="1316">
        <v>0.0886609989139211</v>
      </c>
    </row>
    <row r="41" spans="1:3" ht="12.75">
      <c r="A41" s="5" t="s">
        <v>2058</v>
      </c>
      <c r="B41" s="1317">
        <v>1020</v>
      </c>
      <c r="C41" s="1316">
        <v>0.07480084275616172</v>
      </c>
    </row>
    <row r="42" spans="1:3" ht="12.75">
      <c r="A42" s="5" t="s">
        <v>2057</v>
      </c>
      <c r="B42" s="1317">
        <v>306</v>
      </c>
      <c r="C42" s="1316">
        <v>0.022440252826848514</v>
      </c>
    </row>
    <row r="43" spans="1:3" ht="12.75">
      <c r="A43" s="5" t="s">
        <v>2056</v>
      </c>
      <c r="B43" s="1317">
        <v>1055988</v>
      </c>
      <c r="C43" s="1316">
        <v>77.43999249058207</v>
      </c>
    </row>
    <row r="44" spans="1:3" ht="12.75">
      <c r="A44" s="5" t="s">
        <v>2055</v>
      </c>
      <c r="B44" s="1317">
        <v>88381</v>
      </c>
      <c r="C44" s="1316">
        <v>6.481346356502284</v>
      </c>
    </row>
    <row r="45" spans="1:3" ht="8.25" customHeight="1">
      <c r="A45" s="65"/>
      <c r="B45" s="642"/>
      <c r="C45" s="64"/>
    </row>
    <row r="46" ht="8.25" customHeight="1"/>
    <row r="47" ht="12.75">
      <c r="A47" s="305" t="s">
        <v>2054</v>
      </c>
    </row>
    <row r="48" ht="12.75">
      <c r="A48" s="678" t="s">
        <v>2053</v>
      </c>
    </row>
    <row r="49" ht="12.75">
      <c r="A49" s="305" t="s">
        <v>2052</v>
      </c>
    </row>
    <row r="50" ht="12.75">
      <c r="A50" s="678" t="s">
        <v>2051</v>
      </c>
    </row>
    <row r="51" ht="12.75">
      <c r="A51" s="16" t="s">
        <v>2050</v>
      </c>
    </row>
    <row r="52" ht="12.75">
      <c r="A52" s="678" t="s">
        <v>2049</v>
      </c>
    </row>
    <row r="53" ht="12.75">
      <c r="A53" s="678" t="s">
        <v>2048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5" width="12.7109375" style="146" customWidth="1"/>
  </cols>
  <sheetData>
    <row r="1" spans="1:5" s="326" customFormat="1" ht="15.75">
      <c r="A1" s="13" t="s">
        <v>2116</v>
      </c>
      <c r="B1" s="13"/>
      <c r="C1" s="13"/>
      <c r="D1" s="13"/>
      <c r="E1" s="13"/>
    </row>
    <row r="2" spans="1:5" s="326" customFormat="1" ht="12.75" customHeight="1">
      <c r="A2" s="13"/>
      <c r="B2" s="13"/>
      <c r="C2" s="13"/>
      <c r="D2" s="13"/>
      <c r="E2" s="13"/>
    </row>
    <row r="3" spans="1:5" ht="12.75">
      <c r="A3" s="46" t="s">
        <v>2115</v>
      </c>
      <c r="B3" s="46"/>
      <c r="C3" s="46"/>
      <c r="D3" s="46"/>
      <c r="E3" s="46"/>
    </row>
    <row r="4" spans="1:5" ht="13.5" thickBot="1">
      <c r="A4" s="909" t="s">
        <v>47</v>
      </c>
      <c r="B4" s="46"/>
      <c r="C4" s="46"/>
      <c r="D4" s="46"/>
      <c r="E4" s="46"/>
    </row>
    <row r="5" spans="1:5" s="30" customFormat="1" ht="24" customHeight="1" thickTop="1">
      <c r="A5" s="925" t="s">
        <v>47</v>
      </c>
      <c r="B5" s="1339">
        <v>2009</v>
      </c>
      <c r="C5" s="24"/>
      <c r="D5" s="1339">
        <v>2010</v>
      </c>
      <c r="E5" s="24"/>
    </row>
    <row r="6" spans="1:5" s="30" customFormat="1" ht="24" customHeight="1">
      <c r="A6" s="728" t="s">
        <v>2114</v>
      </c>
      <c r="B6" s="1338" t="s">
        <v>4</v>
      </c>
      <c r="C6" s="726" t="s">
        <v>1840</v>
      </c>
      <c r="D6" s="1338" t="s">
        <v>4</v>
      </c>
      <c r="E6" s="726" t="s">
        <v>1840</v>
      </c>
    </row>
    <row r="7" spans="1:5" ht="12.75">
      <c r="A7" s="653"/>
      <c r="B7" s="177"/>
      <c r="C7" s="150"/>
      <c r="D7" s="177"/>
      <c r="E7" s="150"/>
    </row>
    <row r="8" spans="1:5" ht="12.75">
      <c r="A8" s="516" t="s">
        <v>2</v>
      </c>
      <c r="B8" s="1337">
        <v>1295178</v>
      </c>
      <c r="C8" s="1336">
        <v>100</v>
      </c>
      <c r="D8" s="1337">
        <v>1363621</v>
      </c>
      <c r="E8" s="1336">
        <v>100</v>
      </c>
    </row>
    <row r="9" spans="1:5" ht="12.75">
      <c r="A9" s="725"/>
      <c r="B9" s="1335"/>
      <c r="C9" s="1334"/>
      <c r="D9" s="1335"/>
      <c r="E9" s="1334"/>
    </row>
    <row r="10" spans="1:5" ht="12.75">
      <c r="A10" s="6" t="s">
        <v>2103</v>
      </c>
      <c r="B10" s="1328">
        <v>1070951</v>
      </c>
      <c r="C10" s="1330">
        <f aca="true" t="shared" si="0" ref="C10:C23">+(B10/B$8)*100</f>
        <v>82.68755337104243</v>
      </c>
      <c r="D10" s="1328">
        <v>1115408</v>
      </c>
      <c r="E10" s="1330">
        <v>81.7975082519263</v>
      </c>
    </row>
    <row r="11" spans="1:5" ht="12.75">
      <c r="A11" s="168" t="s">
        <v>2113</v>
      </c>
      <c r="B11" s="1328">
        <v>693578</v>
      </c>
      <c r="C11" s="1330">
        <f t="shared" si="0"/>
        <v>53.55078606955955</v>
      </c>
      <c r="D11" s="1328">
        <v>749543</v>
      </c>
      <c r="E11" s="1330">
        <v>54.96710596272718</v>
      </c>
    </row>
    <row r="12" spans="1:5" ht="12.75">
      <c r="A12" s="168" t="s">
        <v>2112</v>
      </c>
      <c r="B12" s="1328">
        <v>341255</v>
      </c>
      <c r="C12" s="1330">
        <f t="shared" si="0"/>
        <v>26.34811585743427</v>
      </c>
      <c r="D12" s="1328">
        <v>326569</v>
      </c>
      <c r="E12" s="1330">
        <v>23.948663154938213</v>
      </c>
    </row>
    <row r="13" spans="1:5" ht="12.75">
      <c r="A13" s="176" t="s">
        <v>2111</v>
      </c>
      <c r="B13" s="1328">
        <v>54805</v>
      </c>
      <c r="C13" s="1330">
        <f t="shared" si="0"/>
        <v>4.231464709869995</v>
      </c>
      <c r="D13" s="1328">
        <v>51438</v>
      </c>
      <c r="E13" s="1330">
        <v>3.7721624996974965</v>
      </c>
    </row>
    <row r="14" spans="1:5" ht="12.75">
      <c r="A14" s="176" t="s">
        <v>2110</v>
      </c>
      <c r="B14" s="1328">
        <v>69295</v>
      </c>
      <c r="C14" s="1330">
        <f t="shared" si="0"/>
        <v>5.3502298525762475</v>
      </c>
      <c r="D14" s="1328">
        <v>59819</v>
      </c>
      <c r="E14" s="1330">
        <v>4.386776091010625</v>
      </c>
    </row>
    <row r="15" spans="1:5" ht="12.75">
      <c r="A15" s="176" t="s">
        <v>2109</v>
      </c>
      <c r="B15" s="1328">
        <v>77358</v>
      </c>
      <c r="C15" s="1330">
        <f t="shared" si="0"/>
        <v>5.972769766008996</v>
      </c>
      <c r="D15" s="1328">
        <v>69565</v>
      </c>
      <c r="E15" s="1330">
        <v>5.101490810129794</v>
      </c>
    </row>
    <row r="16" spans="1:5" ht="12.75">
      <c r="A16" s="176" t="s">
        <v>2108</v>
      </c>
      <c r="B16" s="1328">
        <v>139797</v>
      </c>
      <c r="C16" s="1330">
        <f t="shared" si="0"/>
        <v>10.793651528979028</v>
      </c>
      <c r="D16" s="1328">
        <v>145747</v>
      </c>
      <c r="E16" s="1330">
        <v>10.688233754100295</v>
      </c>
    </row>
    <row r="17" spans="1:5" ht="12.75">
      <c r="A17" s="169" t="s">
        <v>2107</v>
      </c>
      <c r="B17" s="1328">
        <v>36118</v>
      </c>
      <c r="C17" s="1330">
        <f t="shared" si="0"/>
        <v>2.788651444048617</v>
      </c>
      <c r="D17" s="1328">
        <v>39296</v>
      </c>
      <c r="E17" s="1330">
        <v>2.8817391342609127</v>
      </c>
    </row>
    <row r="18" spans="1:5" ht="12.75">
      <c r="A18" s="176" t="s">
        <v>2106</v>
      </c>
      <c r="B18" s="1328">
        <v>1195</v>
      </c>
      <c r="C18" s="1330">
        <f t="shared" si="0"/>
        <v>0.09226531025079178</v>
      </c>
      <c r="D18" s="1328">
        <v>1380</v>
      </c>
      <c r="E18" s="1330">
        <v>0.10120114019951292</v>
      </c>
    </row>
    <row r="19" spans="1:5" ht="12.75">
      <c r="A19" s="516" t="s">
        <v>2105</v>
      </c>
      <c r="B19" s="1328">
        <v>10773</v>
      </c>
      <c r="C19" s="1330">
        <f t="shared" si="0"/>
        <v>0.8317775626207363</v>
      </c>
      <c r="D19" s="1328">
        <v>11518</v>
      </c>
      <c r="E19" s="1330">
        <v>0.8446628498681086</v>
      </c>
    </row>
    <row r="20" spans="1:5" ht="12.75">
      <c r="A20" s="176" t="s">
        <v>2104</v>
      </c>
      <c r="B20" s="1328">
        <v>24150</v>
      </c>
      <c r="C20" s="1330">
        <f t="shared" si="0"/>
        <v>1.8646085711770892</v>
      </c>
      <c r="D20" s="1328">
        <v>26398</v>
      </c>
      <c r="E20" s="1330">
        <v>1.935875144193291</v>
      </c>
    </row>
    <row r="21" spans="1:5" ht="12.75">
      <c r="A21" s="6" t="s">
        <v>2102</v>
      </c>
      <c r="B21" s="1328">
        <v>224227</v>
      </c>
      <c r="C21" s="1330">
        <f t="shared" si="0"/>
        <v>17.312446628957563</v>
      </c>
      <c r="D21" s="1328">
        <v>248213</v>
      </c>
      <c r="E21" s="1330">
        <v>18.202491748073697</v>
      </c>
    </row>
    <row r="22" spans="1:5" ht="12.75">
      <c r="A22" s="168" t="s">
        <v>2101</v>
      </c>
      <c r="B22" s="1328">
        <v>129582</v>
      </c>
      <c r="C22" s="1330">
        <f t="shared" si="0"/>
        <v>10.00495684763021</v>
      </c>
      <c r="D22" s="1328">
        <v>141320</v>
      </c>
      <c r="E22" s="1330">
        <v>10.36358342970664</v>
      </c>
    </row>
    <row r="23" spans="1:5" ht="12.75">
      <c r="A23" s="168" t="s">
        <v>2100</v>
      </c>
      <c r="B23" s="1328">
        <v>94645</v>
      </c>
      <c r="C23" s="1330">
        <f t="shared" si="0"/>
        <v>7.307489781327354</v>
      </c>
      <c r="D23" s="1328">
        <v>106893</v>
      </c>
      <c r="E23" s="1330">
        <v>7.838908318367054</v>
      </c>
    </row>
    <row r="24" spans="1:5" ht="12.75">
      <c r="A24" s="6"/>
      <c r="B24" s="1333"/>
      <c r="C24" s="1332"/>
      <c r="D24" s="1333"/>
      <c r="E24" s="1332"/>
    </row>
    <row r="25" spans="1:5" ht="12.75">
      <c r="A25" s="1331" t="s">
        <v>1701</v>
      </c>
      <c r="B25" s="1328">
        <v>1004822</v>
      </c>
      <c r="C25" s="1330">
        <f>SUM(C27:C28)</f>
        <v>100</v>
      </c>
      <c r="D25" s="1328">
        <v>1059960</v>
      </c>
      <c r="E25" s="1330">
        <v>100</v>
      </c>
    </row>
    <row r="26" spans="1:5" ht="12.75">
      <c r="A26" s="6"/>
      <c r="B26" s="1328"/>
      <c r="C26" s="1329"/>
      <c r="D26" s="1328"/>
      <c r="E26" s="1329"/>
    </row>
    <row r="27" spans="1:5" ht="12.75">
      <c r="A27" s="6" t="s">
        <v>2103</v>
      </c>
      <c r="B27" s="1328">
        <v>791640</v>
      </c>
      <c r="C27" s="1327">
        <f>+(B27/B$25)*100</f>
        <v>78.78410305506846</v>
      </c>
      <c r="D27" s="1328">
        <v>825875</v>
      </c>
      <c r="E27" s="1327">
        <v>77.91567606324767</v>
      </c>
    </row>
    <row r="28" spans="1:5" ht="12.75">
      <c r="A28" s="6" t="s">
        <v>2102</v>
      </c>
      <c r="B28" s="1328">
        <v>213182</v>
      </c>
      <c r="C28" s="1327">
        <f>+(B28/B$25)*100</f>
        <v>21.21589694493154</v>
      </c>
      <c r="D28" s="1328">
        <v>234085</v>
      </c>
      <c r="E28" s="1327">
        <v>22.08432393675233</v>
      </c>
    </row>
    <row r="29" spans="1:5" ht="12.75">
      <c r="A29" s="168" t="s">
        <v>2101</v>
      </c>
      <c r="B29" s="1328">
        <v>126093</v>
      </c>
      <c r="C29" s="1327">
        <f>+(B29/B$25)*100</f>
        <v>12.54878973589352</v>
      </c>
      <c r="D29" s="1328">
        <v>136640</v>
      </c>
      <c r="E29" s="1327">
        <v>12.891052492546889</v>
      </c>
    </row>
    <row r="30" spans="1:5" ht="12.75">
      <c r="A30" s="168" t="s">
        <v>2100</v>
      </c>
      <c r="B30" s="1328">
        <v>87089</v>
      </c>
      <c r="C30" s="1327">
        <f>+(B30/B$25)*100</f>
        <v>8.667107209038019</v>
      </c>
      <c r="D30" s="1328">
        <v>97445</v>
      </c>
      <c r="E30" s="1327">
        <v>9.193271444205442</v>
      </c>
    </row>
    <row r="31" spans="1:5" ht="12.75">
      <c r="A31" s="65"/>
      <c r="B31" s="152"/>
      <c r="C31" s="718"/>
      <c r="D31" s="152"/>
      <c r="E31" s="718"/>
    </row>
    <row r="33" ht="12.75">
      <c r="A33" s="82" t="s">
        <v>2099</v>
      </c>
    </row>
    <row r="34" ht="12.75">
      <c r="A34" s="82" t="s">
        <v>2098</v>
      </c>
    </row>
    <row r="35" spans="1:5" ht="12.75">
      <c r="A35" s="82" t="s">
        <v>2097</v>
      </c>
      <c r="C35" s="676"/>
      <c r="E35" s="67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87" customWidth="1"/>
    <col min="2" max="5" width="12.28125" style="0" customWidth="1"/>
  </cols>
  <sheetData>
    <row r="1" spans="1:5" ht="15.75">
      <c r="A1" s="13" t="s">
        <v>2140</v>
      </c>
      <c r="B1" s="47"/>
      <c r="C1" s="47"/>
      <c r="D1" s="47"/>
      <c r="E1" s="47"/>
    </row>
    <row r="2" spans="1:5" ht="15.75">
      <c r="A2" s="13" t="s">
        <v>2139</v>
      </c>
      <c r="B2" s="47"/>
      <c r="C2" s="47"/>
      <c r="D2" s="47"/>
      <c r="E2" s="47"/>
    </row>
    <row r="3" spans="1:5" ht="12.75">
      <c r="A3" s="909" t="s">
        <v>47</v>
      </c>
      <c r="B3" s="47"/>
      <c r="C3" s="47"/>
      <c r="D3" s="47"/>
      <c r="E3" s="47"/>
    </row>
    <row r="4" spans="1:5" ht="12.75">
      <c r="A4" s="909" t="s">
        <v>2138</v>
      </c>
      <c r="B4" s="47"/>
      <c r="C4" s="47"/>
      <c r="D4" s="47"/>
      <c r="E4" s="47"/>
    </row>
    <row r="5" spans="1:5" ht="12.75">
      <c r="A5" s="1358" t="s">
        <v>2137</v>
      </c>
      <c r="B5" s="47"/>
      <c r="C5" s="47"/>
      <c r="D5" s="47"/>
      <c r="E5" s="47"/>
    </row>
    <row r="6" spans="1:5" ht="12.75">
      <c r="A6" s="1358" t="s">
        <v>2136</v>
      </c>
      <c r="B6" s="47"/>
      <c r="C6" s="47"/>
      <c r="D6" s="47"/>
      <c r="E6" s="47"/>
    </row>
    <row r="7" spans="1:5" ht="13.5" thickBot="1">
      <c r="A7" s="46"/>
      <c r="B7" s="47"/>
      <c r="C7" s="47"/>
      <c r="D7" s="47"/>
      <c r="E7" s="47"/>
    </row>
    <row r="8" spans="1:5" s="29" customFormat="1" ht="34.5" customHeight="1" thickTop="1">
      <c r="A8" s="79" t="s">
        <v>2135</v>
      </c>
      <c r="B8" s="1357" t="s">
        <v>188</v>
      </c>
      <c r="C8" s="1356" t="s">
        <v>2134</v>
      </c>
      <c r="D8" s="1355" t="s">
        <v>2133</v>
      </c>
      <c r="E8" s="78" t="s">
        <v>2132</v>
      </c>
    </row>
    <row r="9" spans="1:5" ht="12.75">
      <c r="A9" s="898"/>
      <c r="B9" s="972"/>
      <c r="C9" s="1350"/>
      <c r="D9" s="1349"/>
      <c r="E9" s="1"/>
    </row>
    <row r="10" spans="1:5" ht="12.75">
      <c r="A10" s="1354" t="s">
        <v>188</v>
      </c>
      <c r="B10" s="1013">
        <v>1247010</v>
      </c>
      <c r="C10" s="1353">
        <v>214147</v>
      </c>
      <c r="D10" s="1352">
        <v>846463</v>
      </c>
      <c r="E10" s="1351">
        <v>186400</v>
      </c>
    </row>
    <row r="11" spans="1:5" ht="12.75">
      <c r="A11" s="6"/>
      <c r="B11" s="972"/>
      <c r="C11" s="1350"/>
      <c r="D11" s="1349"/>
      <c r="E11" s="1"/>
    </row>
    <row r="12" spans="1:5" ht="12.75">
      <c r="A12" s="1348" t="s">
        <v>2131</v>
      </c>
      <c r="B12" s="1345">
        <v>929303</v>
      </c>
      <c r="C12" s="1347">
        <v>175790</v>
      </c>
      <c r="D12" s="1343">
        <v>627273</v>
      </c>
      <c r="E12" s="36">
        <v>126240</v>
      </c>
    </row>
    <row r="13" spans="1:5" ht="12.75">
      <c r="A13" s="1348"/>
      <c r="B13" s="1345"/>
      <c r="C13" s="1347"/>
      <c r="D13" s="1343"/>
      <c r="E13" s="36"/>
    </row>
    <row r="14" spans="1:5" ht="12.75">
      <c r="A14" s="1348" t="s">
        <v>2130</v>
      </c>
      <c r="B14" s="1345">
        <v>25285</v>
      </c>
      <c r="C14" s="1347">
        <v>3364</v>
      </c>
      <c r="D14" s="1343">
        <v>20240</v>
      </c>
      <c r="E14" s="36">
        <v>1681</v>
      </c>
    </row>
    <row r="15" spans="1:5" ht="12.75" customHeight="1">
      <c r="A15" s="1346" t="s">
        <v>2126</v>
      </c>
      <c r="B15" s="1345">
        <v>18355</v>
      </c>
      <c r="C15" s="1347">
        <v>2749</v>
      </c>
      <c r="D15" s="1343">
        <v>14453</v>
      </c>
      <c r="E15" s="36">
        <v>1153</v>
      </c>
    </row>
    <row r="16" spans="1:5" ht="12.75" customHeight="1">
      <c r="A16" s="1346" t="s">
        <v>2125</v>
      </c>
      <c r="B16" s="1345">
        <v>4781</v>
      </c>
      <c r="C16" s="1347">
        <v>469</v>
      </c>
      <c r="D16" s="1343">
        <v>3946</v>
      </c>
      <c r="E16" s="36">
        <v>366</v>
      </c>
    </row>
    <row r="17" spans="1:5" ht="12.75" customHeight="1">
      <c r="A17" s="1346" t="s">
        <v>2124</v>
      </c>
      <c r="B17" s="1345">
        <v>2149</v>
      </c>
      <c r="C17" s="1347">
        <v>146</v>
      </c>
      <c r="D17" s="1343">
        <v>1841</v>
      </c>
      <c r="E17" s="36">
        <v>162</v>
      </c>
    </row>
    <row r="18" spans="1:5" ht="12.75" customHeight="1">
      <c r="A18" s="1346"/>
      <c r="B18" s="1345"/>
      <c r="C18" s="1347"/>
      <c r="D18" s="1343"/>
      <c r="E18" s="36"/>
    </row>
    <row r="19" spans="1:5" ht="12.75" customHeight="1">
      <c r="A19" s="945" t="s">
        <v>2129</v>
      </c>
      <c r="B19" s="1345">
        <v>18211</v>
      </c>
      <c r="C19" s="1347">
        <v>1961</v>
      </c>
      <c r="D19" s="1343">
        <v>13473</v>
      </c>
      <c r="E19" s="36">
        <v>2777</v>
      </c>
    </row>
    <row r="20" spans="1:5" ht="12.75" customHeight="1">
      <c r="A20" s="1346" t="s">
        <v>2126</v>
      </c>
      <c r="B20" s="1345">
        <v>14723</v>
      </c>
      <c r="C20" s="1347">
        <v>1489</v>
      </c>
      <c r="D20" s="1343">
        <v>11233</v>
      </c>
      <c r="E20" s="36">
        <v>2001</v>
      </c>
    </row>
    <row r="21" spans="1:5" ht="12.75" customHeight="1">
      <c r="A21" s="1346" t="s">
        <v>2125</v>
      </c>
      <c r="B21" s="1345">
        <v>2763</v>
      </c>
      <c r="C21" s="1347">
        <v>358</v>
      </c>
      <c r="D21" s="1343">
        <v>1835</v>
      </c>
      <c r="E21" s="36">
        <v>570</v>
      </c>
    </row>
    <row r="22" spans="1:5" ht="12.75" customHeight="1">
      <c r="A22" s="1346" t="s">
        <v>2124</v>
      </c>
      <c r="B22" s="1345">
        <v>725</v>
      </c>
      <c r="C22" s="1347">
        <v>114</v>
      </c>
      <c r="D22" s="1343">
        <v>405</v>
      </c>
      <c r="E22" s="36">
        <v>206</v>
      </c>
    </row>
    <row r="23" spans="1:5" ht="12.75" customHeight="1">
      <c r="A23" s="1346"/>
      <c r="B23" s="1345"/>
      <c r="C23" s="1347"/>
      <c r="D23" s="1343"/>
      <c r="E23" s="36"/>
    </row>
    <row r="24" spans="1:5" ht="12.75" customHeight="1">
      <c r="A24" s="1348" t="s">
        <v>2128</v>
      </c>
      <c r="B24" s="1345">
        <v>272452</v>
      </c>
      <c r="C24" s="1347">
        <v>32973</v>
      </c>
      <c r="D24" s="1343">
        <v>184067</v>
      </c>
      <c r="E24" s="36">
        <v>55412</v>
      </c>
    </row>
    <row r="25" spans="1:5" ht="12.75" customHeight="1">
      <c r="A25" s="1346" t="s">
        <v>2126</v>
      </c>
      <c r="B25" s="1345">
        <v>138238</v>
      </c>
      <c r="C25" s="1347">
        <v>23890</v>
      </c>
      <c r="D25" s="1343">
        <v>93732</v>
      </c>
      <c r="E25" s="36">
        <v>20616</v>
      </c>
    </row>
    <row r="26" spans="1:5" ht="12.75" customHeight="1">
      <c r="A26" s="1346" t="s">
        <v>2125</v>
      </c>
      <c r="B26" s="1345">
        <v>80338</v>
      </c>
      <c r="C26" s="1347">
        <v>7137</v>
      </c>
      <c r="D26" s="1343">
        <v>57471</v>
      </c>
      <c r="E26" s="36">
        <v>15730</v>
      </c>
    </row>
    <row r="27" spans="1:5" ht="12.75" customHeight="1">
      <c r="A27" s="1346" t="s">
        <v>2124</v>
      </c>
      <c r="B27" s="1345">
        <v>53876</v>
      </c>
      <c r="C27" s="1347">
        <v>1946</v>
      </c>
      <c r="D27" s="1343">
        <v>32864</v>
      </c>
      <c r="E27" s="36">
        <v>19066</v>
      </c>
    </row>
    <row r="28" spans="1:5" ht="12.75" customHeight="1">
      <c r="A28" s="1346"/>
      <c r="B28" s="1345"/>
      <c r="C28" s="1347"/>
      <c r="D28" s="1343"/>
      <c r="E28" s="36"/>
    </row>
    <row r="29" spans="1:5" ht="12.75" customHeight="1">
      <c r="A29" s="1348" t="s">
        <v>2127</v>
      </c>
      <c r="B29" s="1345">
        <v>1759</v>
      </c>
      <c r="C29" s="1347">
        <v>59</v>
      </c>
      <c r="D29" s="1343">
        <v>1410</v>
      </c>
      <c r="E29" s="36">
        <v>290</v>
      </c>
    </row>
    <row r="30" spans="1:5" ht="12.75" customHeight="1">
      <c r="A30" s="1346" t="s">
        <v>2126</v>
      </c>
      <c r="B30" s="1345">
        <v>1448</v>
      </c>
      <c r="C30" s="1347">
        <v>50</v>
      </c>
      <c r="D30" s="1343">
        <v>1210</v>
      </c>
      <c r="E30" s="36">
        <v>188</v>
      </c>
    </row>
    <row r="31" spans="1:5" ht="12.75" customHeight="1">
      <c r="A31" s="1346" t="s">
        <v>2125</v>
      </c>
      <c r="B31" s="1345">
        <v>212</v>
      </c>
      <c r="C31" s="1347">
        <v>9</v>
      </c>
      <c r="D31" s="1343">
        <v>149</v>
      </c>
      <c r="E31" s="36">
        <v>54</v>
      </c>
    </row>
    <row r="32" spans="1:5" ht="12.75" customHeight="1">
      <c r="A32" s="1346" t="s">
        <v>2124</v>
      </c>
      <c r="B32" s="1345">
        <v>99</v>
      </c>
      <c r="C32" s="1344" t="s">
        <v>206</v>
      </c>
      <c r="D32" s="1343">
        <v>51</v>
      </c>
      <c r="E32" s="36">
        <v>48</v>
      </c>
    </row>
    <row r="33" spans="1:5" ht="12.75">
      <c r="A33" s="93"/>
      <c r="B33" s="1013" t="s">
        <v>47</v>
      </c>
      <c r="C33" s="1342"/>
      <c r="D33" s="122"/>
      <c r="E33" s="1341"/>
    </row>
    <row r="34" ht="12.75">
      <c r="A34" s="1340"/>
    </row>
    <row r="35" ht="12.75">
      <c r="A35" s="327" t="s">
        <v>2123</v>
      </c>
    </row>
    <row r="36" ht="12.75">
      <c r="A36" s="389" t="s">
        <v>2122</v>
      </c>
    </row>
    <row r="37" ht="12.75">
      <c r="A37" s="389" t="s">
        <v>2121</v>
      </c>
    </row>
    <row r="38" ht="12.75">
      <c r="A38" s="389" t="s">
        <v>2120</v>
      </c>
    </row>
    <row r="39" ht="12.75">
      <c r="A39" s="389" t="s">
        <v>2119</v>
      </c>
    </row>
    <row r="40" ht="12.75">
      <c r="A40" s="783" t="s">
        <v>2118</v>
      </c>
    </row>
    <row r="41" ht="12.75">
      <c r="A41" s="783" t="s">
        <v>2117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87" customWidth="1"/>
    <col min="2" max="6" width="10.7109375" style="0" customWidth="1"/>
  </cols>
  <sheetData>
    <row r="1" spans="1:6" ht="15.75">
      <c r="A1" s="13" t="s">
        <v>2176</v>
      </c>
      <c r="B1" s="47"/>
      <c r="C1" s="47"/>
      <c r="D1" s="47"/>
      <c r="E1" s="47"/>
      <c r="F1" s="47"/>
    </row>
    <row r="2" spans="1:6" ht="12.75">
      <c r="A2" s="909" t="s">
        <v>47</v>
      </c>
      <c r="B2" s="47"/>
      <c r="C2" s="47"/>
      <c r="D2" s="47"/>
      <c r="E2" s="47"/>
      <c r="F2" s="47"/>
    </row>
    <row r="3" spans="1:6" ht="12.75">
      <c r="A3" s="909" t="s">
        <v>2138</v>
      </c>
      <c r="B3" s="47"/>
      <c r="C3" s="47"/>
      <c r="D3" s="47"/>
      <c r="E3" s="47"/>
      <c r="F3" s="47"/>
    </row>
    <row r="4" spans="1:5" ht="12.75">
      <c r="A4" s="1358" t="s">
        <v>2175</v>
      </c>
      <c r="B4" s="47"/>
      <c r="C4" s="47"/>
      <c r="D4" s="47"/>
      <c r="E4" s="47"/>
    </row>
    <row r="5" spans="1:5" ht="12.75">
      <c r="A5" s="1358" t="s">
        <v>2174</v>
      </c>
      <c r="B5" s="47"/>
      <c r="C5" s="47"/>
      <c r="D5" s="47"/>
      <c r="E5" s="47"/>
    </row>
    <row r="6" spans="1:6" ht="13.5" thickBot="1">
      <c r="A6" s="46"/>
      <c r="B6" s="47"/>
      <c r="C6" s="47"/>
      <c r="D6" s="47"/>
      <c r="E6" s="47"/>
      <c r="F6" s="47"/>
    </row>
    <row r="7" spans="1:6" s="29" customFormat="1" ht="45" customHeight="1" thickTop="1">
      <c r="A7" s="79" t="s">
        <v>2135</v>
      </c>
      <c r="B7" s="1367" t="s">
        <v>267</v>
      </c>
      <c r="C7" s="79" t="s">
        <v>266</v>
      </c>
      <c r="D7" s="1355" t="s">
        <v>265</v>
      </c>
      <c r="E7" s="1355" t="s">
        <v>264</v>
      </c>
      <c r="F7" s="1049" t="s">
        <v>263</v>
      </c>
    </row>
    <row r="8" spans="1:5" ht="12.75">
      <c r="A8" s="1366"/>
      <c r="B8" s="34"/>
      <c r="C8" s="6"/>
      <c r="D8" s="652"/>
      <c r="E8" s="652"/>
    </row>
    <row r="9" spans="1:6" ht="12.75">
      <c r="A9" s="1375" t="s">
        <v>188</v>
      </c>
      <c r="B9" s="1373">
        <v>1247010</v>
      </c>
      <c r="C9" s="1372">
        <v>875806</v>
      </c>
      <c r="D9" s="1371">
        <v>168941</v>
      </c>
      <c r="E9" s="1371">
        <v>61290</v>
      </c>
      <c r="F9" s="1370">
        <v>140973</v>
      </c>
    </row>
    <row r="10" spans="1:6" ht="12.75">
      <c r="A10"/>
      <c r="B10" s="1374"/>
      <c r="C10" s="971"/>
      <c r="D10" s="1349"/>
      <c r="E10" s="1349"/>
      <c r="F10" s="1"/>
    </row>
    <row r="11" spans="1:6" ht="12.75">
      <c r="A11" t="s">
        <v>2173</v>
      </c>
      <c r="B11" s="1363">
        <v>929303</v>
      </c>
      <c r="C11" s="1362">
        <v>630000</v>
      </c>
      <c r="D11" s="969">
        <v>136693</v>
      </c>
      <c r="E11" s="969">
        <v>49526</v>
      </c>
      <c r="F11" s="979">
        <v>113084</v>
      </c>
    </row>
    <row r="12" spans="1:6" ht="12.75">
      <c r="A12" t="s">
        <v>2172</v>
      </c>
      <c r="B12" s="1363">
        <v>25285</v>
      </c>
      <c r="C12" s="1362">
        <v>16355</v>
      </c>
      <c r="D12" s="969">
        <v>4857</v>
      </c>
      <c r="E12" s="969">
        <v>1039</v>
      </c>
      <c r="F12" s="979">
        <v>3034</v>
      </c>
    </row>
    <row r="13" spans="1:6" ht="12.75">
      <c r="A13" t="s">
        <v>2171</v>
      </c>
      <c r="B13" s="1363">
        <v>4691</v>
      </c>
      <c r="C13" s="1362">
        <v>3048</v>
      </c>
      <c r="D13" s="969">
        <v>602</v>
      </c>
      <c r="E13" s="969">
        <v>418</v>
      </c>
      <c r="F13" s="979">
        <v>623</v>
      </c>
    </row>
    <row r="14" spans="1:6" ht="12.75">
      <c r="A14" t="s">
        <v>2170</v>
      </c>
      <c r="B14" s="1363">
        <v>532</v>
      </c>
      <c r="C14" s="1362">
        <v>437</v>
      </c>
      <c r="D14" s="969">
        <v>41</v>
      </c>
      <c r="E14" s="969">
        <v>54</v>
      </c>
      <c r="F14" s="1365" t="s">
        <v>206</v>
      </c>
    </row>
    <row r="15" spans="1:6" ht="12.75">
      <c r="A15" t="s">
        <v>2081</v>
      </c>
      <c r="B15" s="1363">
        <v>871</v>
      </c>
      <c r="C15" s="1362">
        <v>513</v>
      </c>
      <c r="D15" s="969">
        <v>146</v>
      </c>
      <c r="E15" s="969">
        <v>81</v>
      </c>
      <c r="F15" s="979">
        <v>131</v>
      </c>
    </row>
    <row r="16" spans="1:6" ht="12.75">
      <c r="A16" t="s">
        <v>2169</v>
      </c>
      <c r="B16" s="1363">
        <v>1507</v>
      </c>
      <c r="C16" s="1362">
        <v>914</v>
      </c>
      <c r="D16" s="969">
        <v>218</v>
      </c>
      <c r="E16" s="969">
        <v>23</v>
      </c>
      <c r="F16" s="979">
        <v>352</v>
      </c>
    </row>
    <row r="17" spans="1:6" ht="12.75">
      <c r="A17" t="s">
        <v>2085</v>
      </c>
      <c r="B17" s="1363">
        <v>4423</v>
      </c>
      <c r="C17" s="1362">
        <v>2964</v>
      </c>
      <c r="D17" s="969">
        <v>781</v>
      </c>
      <c r="E17" s="969">
        <v>230</v>
      </c>
      <c r="F17" s="979">
        <v>448</v>
      </c>
    </row>
    <row r="18" spans="1:6" ht="12.75">
      <c r="A18" t="s">
        <v>2168</v>
      </c>
      <c r="B18" s="1363">
        <v>39</v>
      </c>
      <c r="C18" s="1362">
        <v>34</v>
      </c>
      <c r="D18" s="969">
        <v>5</v>
      </c>
      <c r="E18" s="1364" t="s">
        <v>206</v>
      </c>
      <c r="F18" s="1365" t="s">
        <v>206</v>
      </c>
    </row>
    <row r="19" spans="1:6" ht="12.75">
      <c r="A19" t="s">
        <v>2167</v>
      </c>
      <c r="B19" s="1363">
        <v>622</v>
      </c>
      <c r="C19" s="1362">
        <v>260</v>
      </c>
      <c r="D19" s="969">
        <v>198</v>
      </c>
      <c r="E19" s="969">
        <v>5</v>
      </c>
      <c r="F19" s="979">
        <v>159</v>
      </c>
    </row>
    <row r="20" spans="1:6" ht="12.75">
      <c r="A20" t="s">
        <v>2166</v>
      </c>
      <c r="B20" s="1363">
        <v>850</v>
      </c>
      <c r="C20" s="1362">
        <v>519</v>
      </c>
      <c r="D20" s="969">
        <v>87</v>
      </c>
      <c r="E20" s="969">
        <v>27</v>
      </c>
      <c r="F20" s="979">
        <v>217</v>
      </c>
    </row>
    <row r="21" spans="1:6" ht="12.75">
      <c r="A21" t="s">
        <v>2065</v>
      </c>
      <c r="B21" s="1363">
        <v>323</v>
      </c>
      <c r="C21" s="1362">
        <v>256</v>
      </c>
      <c r="D21" s="969">
        <v>23</v>
      </c>
      <c r="E21" s="969">
        <v>18</v>
      </c>
      <c r="F21" s="979">
        <v>26</v>
      </c>
    </row>
    <row r="22" spans="1:6" ht="12.75">
      <c r="A22" t="s">
        <v>2069</v>
      </c>
      <c r="B22" s="1363">
        <v>694</v>
      </c>
      <c r="C22" s="1362">
        <v>401</v>
      </c>
      <c r="D22" s="969">
        <v>149</v>
      </c>
      <c r="E22" s="969">
        <v>65</v>
      </c>
      <c r="F22" s="979">
        <v>79</v>
      </c>
    </row>
    <row r="23" spans="1:6" ht="12.75">
      <c r="A23" t="s">
        <v>2079</v>
      </c>
      <c r="B23" s="1363">
        <v>493</v>
      </c>
      <c r="C23" s="1362">
        <v>290</v>
      </c>
      <c r="D23" s="969">
        <v>108</v>
      </c>
      <c r="E23" s="1364" t="s">
        <v>206</v>
      </c>
      <c r="F23" s="979">
        <v>95</v>
      </c>
    </row>
    <row r="24" spans="1:6" ht="12.75">
      <c r="A24" t="s">
        <v>2165</v>
      </c>
      <c r="B24" s="1363">
        <v>226</v>
      </c>
      <c r="C24" s="1362">
        <v>186</v>
      </c>
      <c r="D24" s="969">
        <v>15</v>
      </c>
      <c r="E24" s="969">
        <v>25</v>
      </c>
      <c r="F24" s="1365" t="s">
        <v>206</v>
      </c>
    </row>
    <row r="25" spans="1:6" ht="12.75">
      <c r="A25" t="s">
        <v>2164</v>
      </c>
      <c r="B25" s="1363">
        <v>415</v>
      </c>
      <c r="C25" s="1362">
        <v>216</v>
      </c>
      <c r="D25" s="969">
        <v>107</v>
      </c>
      <c r="E25" s="969">
        <v>48</v>
      </c>
      <c r="F25" s="979">
        <v>44</v>
      </c>
    </row>
    <row r="26" spans="1:6" ht="12.75">
      <c r="A26" t="s">
        <v>2163</v>
      </c>
      <c r="B26" s="1363">
        <v>77</v>
      </c>
      <c r="C26" s="1362">
        <v>21</v>
      </c>
      <c r="D26" s="969">
        <v>56</v>
      </c>
      <c r="E26" s="1364" t="s">
        <v>206</v>
      </c>
      <c r="F26" s="1365" t="s">
        <v>206</v>
      </c>
    </row>
    <row r="27" spans="1:6" ht="12.75">
      <c r="A27" t="s">
        <v>2162</v>
      </c>
      <c r="B27" s="1363">
        <v>280</v>
      </c>
      <c r="C27" s="1362">
        <v>210</v>
      </c>
      <c r="D27" s="969">
        <v>32</v>
      </c>
      <c r="E27" s="969">
        <v>17</v>
      </c>
      <c r="F27" s="979">
        <v>21</v>
      </c>
    </row>
    <row r="28" spans="1:6" ht="12.75">
      <c r="A28" t="s">
        <v>2161</v>
      </c>
      <c r="B28" s="1363">
        <v>42</v>
      </c>
      <c r="C28" s="1362">
        <v>11</v>
      </c>
      <c r="D28" s="969">
        <v>31</v>
      </c>
      <c r="E28" s="1364" t="s">
        <v>206</v>
      </c>
      <c r="F28" s="1365" t="s">
        <v>206</v>
      </c>
    </row>
    <row r="29" spans="1:6" ht="12.75">
      <c r="A29" t="s">
        <v>2160</v>
      </c>
      <c r="B29" s="1363">
        <v>252</v>
      </c>
      <c r="C29" s="1362">
        <v>239</v>
      </c>
      <c r="D29" s="969">
        <v>13</v>
      </c>
      <c r="E29" s="1364" t="s">
        <v>206</v>
      </c>
      <c r="F29" s="1365" t="s">
        <v>206</v>
      </c>
    </row>
    <row r="30" spans="1:6" ht="12.75">
      <c r="A30" t="s">
        <v>2159</v>
      </c>
      <c r="B30" s="1363">
        <v>95</v>
      </c>
      <c r="C30" s="1362">
        <v>22</v>
      </c>
      <c r="D30" s="969">
        <v>61</v>
      </c>
      <c r="E30" s="1364" t="s">
        <v>206</v>
      </c>
      <c r="F30" s="979">
        <v>12</v>
      </c>
    </row>
    <row r="31" spans="1:6" ht="12.75">
      <c r="A31" t="s">
        <v>2158</v>
      </c>
      <c r="B31" s="1363">
        <v>418</v>
      </c>
      <c r="C31" s="1362">
        <v>389</v>
      </c>
      <c r="D31" s="1364" t="s">
        <v>206</v>
      </c>
      <c r="E31" s="1364" t="s">
        <v>206</v>
      </c>
      <c r="F31" s="979">
        <v>29</v>
      </c>
    </row>
    <row r="32" spans="1:6" ht="12.75">
      <c r="A32" t="s">
        <v>2157</v>
      </c>
      <c r="B32" s="1363">
        <v>1361</v>
      </c>
      <c r="C32" s="1362">
        <v>637</v>
      </c>
      <c r="D32" s="969">
        <v>279</v>
      </c>
      <c r="E32" s="969">
        <v>135</v>
      </c>
      <c r="F32" s="979">
        <v>310</v>
      </c>
    </row>
    <row r="33" spans="1:6" ht="12.75">
      <c r="A33" t="s">
        <v>2156</v>
      </c>
      <c r="B33" s="1363">
        <v>30656</v>
      </c>
      <c r="C33" s="1362">
        <v>29075</v>
      </c>
      <c r="D33" s="969">
        <v>694</v>
      </c>
      <c r="E33" s="969">
        <v>114</v>
      </c>
      <c r="F33" s="979">
        <v>773</v>
      </c>
    </row>
    <row r="34" spans="1:6" ht="12.75">
      <c r="A34" t="s">
        <v>1925</v>
      </c>
      <c r="B34" s="1363">
        <v>48016</v>
      </c>
      <c r="C34" s="1362">
        <v>40539</v>
      </c>
      <c r="D34" s="969">
        <v>4353</v>
      </c>
      <c r="E34" s="969">
        <v>1135</v>
      </c>
      <c r="F34" s="979">
        <v>1989</v>
      </c>
    </row>
    <row r="35" spans="1:6" ht="12.75">
      <c r="A35" t="s">
        <v>1922</v>
      </c>
      <c r="B35" s="1363">
        <v>18405</v>
      </c>
      <c r="C35" s="1362">
        <v>17073</v>
      </c>
      <c r="D35" s="969">
        <v>653</v>
      </c>
      <c r="E35" s="969">
        <v>53</v>
      </c>
      <c r="F35" s="979">
        <v>626</v>
      </c>
    </row>
    <row r="36" spans="1:6" ht="12.75">
      <c r="A36" t="s">
        <v>2155</v>
      </c>
      <c r="B36" s="1363">
        <v>287</v>
      </c>
      <c r="C36" s="1362">
        <v>223</v>
      </c>
      <c r="D36" s="969">
        <v>9</v>
      </c>
      <c r="E36" s="1364" t="s">
        <v>206</v>
      </c>
      <c r="F36" s="979">
        <v>55</v>
      </c>
    </row>
    <row r="37" spans="1:6" ht="12.75">
      <c r="A37" t="s">
        <v>1893</v>
      </c>
      <c r="B37" s="1363">
        <v>40</v>
      </c>
      <c r="C37" s="1362">
        <v>40</v>
      </c>
      <c r="D37" s="1364" t="s">
        <v>206</v>
      </c>
      <c r="E37" s="1364" t="s">
        <v>206</v>
      </c>
      <c r="F37" s="1365" t="s">
        <v>206</v>
      </c>
    </row>
    <row r="38" spans="1:6" ht="12.75">
      <c r="A38" t="s">
        <v>1912</v>
      </c>
      <c r="B38" s="1363">
        <v>2132</v>
      </c>
      <c r="C38" s="1362">
        <v>1720</v>
      </c>
      <c r="D38" s="969">
        <v>363</v>
      </c>
      <c r="E38" s="969">
        <v>9</v>
      </c>
      <c r="F38" s="979">
        <v>40</v>
      </c>
    </row>
    <row r="39" spans="1:6" ht="12.75">
      <c r="A39" t="s">
        <v>1911</v>
      </c>
      <c r="B39" s="1363">
        <v>1960</v>
      </c>
      <c r="C39" s="1362">
        <v>1818</v>
      </c>
      <c r="D39" s="969">
        <v>61</v>
      </c>
      <c r="E39" s="969">
        <v>66</v>
      </c>
      <c r="F39" s="979">
        <v>15</v>
      </c>
    </row>
    <row r="40" spans="1:6" ht="12.75">
      <c r="A40" t="s">
        <v>1919</v>
      </c>
      <c r="B40" s="1363">
        <v>9053</v>
      </c>
      <c r="C40" s="1362">
        <v>8608</v>
      </c>
      <c r="D40" s="969">
        <v>153</v>
      </c>
      <c r="E40" s="969">
        <v>26</v>
      </c>
      <c r="F40" s="979">
        <v>266</v>
      </c>
    </row>
    <row r="41" spans="1:6" ht="12.75">
      <c r="A41" t="s">
        <v>2154</v>
      </c>
      <c r="B41" s="1363">
        <v>594</v>
      </c>
      <c r="C41" s="1362">
        <v>531</v>
      </c>
      <c r="D41" s="969">
        <v>31</v>
      </c>
      <c r="E41" s="1364" t="s">
        <v>206</v>
      </c>
      <c r="F41" s="979">
        <v>32</v>
      </c>
    </row>
    <row r="42" spans="1:6" ht="12.75">
      <c r="A42" t="s">
        <v>2153</v>
      </c>
      <c r="B42" s="1363">
        <v>55544</v>
      </c>
      <c r="C42" s="1362">
        <v>44630</v>
      </c>
      <c r="D42" s="969">
        <v>2505</v>
      </c>
      <c r="E42" s="969">
        <v>2775</v>
      </c>
      <c r="F42" s="979">
        <v>5634</v>
      </c>
    </row>
    <row r="43" spans="1:6" ht="12.75">
      <c r="A43" t="s">
        <v>2152</v>
      </c>
      <c r="B43" s="1363">
        <v>105765</v>
      </c>
      <c r="C43" s="1362">
        <v>72230</v>
      </c>
      <c r="D43" s="969">
        <v>15419</v>
      </c>
      <c r="E43" s="969">
        <v>5339</v>
      </c>
      <c r="F43" s="979">
        <v>12777</v>
      </c>
    </row>
    <row r="44" spans="1:6" ht="12.75">
      <c r="A44" t="s">
        <v>2151</v>
      </c>
      <c r="B44" s="1363">
        <v>52</v>
      </c>
      <c r="C44" s="1362">
        <v>52</v>
      </c>
      <c r="D44" s="1364" t="s">
        <v>206</v>
      </c>
      <c r="E44" s="1364" t="s">
        <v>206</v>
      </c>
      <c r="F44" s="1365" t="s">
        <v>206</v>
      </c>
    </row>
    <row r="45" spans="1:6" ht="12.75">
      <c r="A45" t="s">
        <v>2150</v>
      </c>
      <c r="B45" s="1363"/>
      <c r="C45" s="1362"/>
      <c r="D45" s="969"/>
      <c r="E45" s="969"/>
      <c r="F45" s="979"/>
    </row>
    <row r="46" spans="1:6" ht="12.75">
      <c r="A46" s="1369" t="s">
        <v>2149</v>
      </c>
      <c r="B46" s="1363">
        <v>113</v>
      </c>
      <c r="C46" s="1362">
        <v>101</v>
      </c>
      <c r="D46" s="1364" t="s">
        <v>206</v>
      </c>
      <c r="E46" s="969">
        <v>12</v>
      </c>
      <c r="F46" s="1365" t="s">
        <v>206</v>
      </c>
    </row>
    <row r="47" spans="1:6" ht="12.75">
      <c r="A47" s="64"/>
      <c r="B47" s="1373"/>
      <c r="C47" s="1372"/>
      <c r="D47" s="1371"/>
      <c r="E47" s="1371"/>
      <c r="F47" s="1370"/>
    </row>
    <row r="48" spans="1:6" ht="12.75">
      <c r="A48" s="1369"/>
      <c r="B48" s="660"/>
      <c r="C48" s="660"/>
      <c r="D48" s="1368"/>
      <c r="E48" s="328"/>
      <c r="F48" s="1365"/>
    </row>
    <row r="49" spans="1:6" ht="12.75">
      <c r="A49" s="586" t="s">
        <v>429</v>
      </c>
      <c r="B49" s="660"/>
      <c r="C49" s="660"/>
      <c r="D49" s="1368"/>
      <c r="E49" s="328"/>
      <c r="F49" s="1365"/>
    </row>
    <row r="50" spans="1:6" ht="15.75">
      <c r="A50" s="13" t="s">
        <v>2148</v>
      </c>
      <c r="B50" s="47"/>
      <c r="C50" s="47"/>
      <c r="D50" s="47"/>
      <c r="E50" s="47"/>
      <c r="F50" s="47"/>
    </row>
    <row r="51" spans="1:6" ht="13.5" thickBot="1">
      <c r="A51" s="909" t="s">
        <v>47</v>
      </c>
      <c r="B51" s="47"/>
      <c r="C51" s="47"/>
      <c r="D51" s="47"/>
      <c r="E51" s="47"/>
      <c r="F51" s="47"/>
    </row>
    <row r="52" spans="1:6" s="29" customFormat="1" ht="45" customHeight="1" thickTop="1">
      <c r="A52" s="79" t="s">
        <v>2135</v>
      </c>
      <c r="B52" s="1367" t="s">
        <v>267</v>
      </c>
      <c r="C52" s="79" t="s">
        <v>266</v>
      </c>
      <c r="D52" s="1355" t="s">
        <v>265</v>
      </c>
      <c r="E52" s="1355" t="s">
        <v>264</v>
      </c>
      <c r="F52" s="1049" t="s">
        <v>263</v>
      </c>
    </row>
    <row r="53" spans="1:5" ht="12.75">
      <c r="A53" s="1366"/>
      <c r="B53" s="34"/>
      <c r="C53" s="6"/>
      <c r="D53" s="652"/>
      <c r="E53" s="652"/>
    </row>
    <row r="54" spans="1:6" ht="12.75">
      <c r="A54" t="s">
        <v>2060</v>
      </c>
      <c r="B54" s="1363">
        <v>119</v>
      </c>
      <c r="C54" s="1362">
        <v>37</v>
      </c>
      <c r="D54" s="969">
        <v>37</v>
      </c>
      <c r="E54" s="969">
        <v>37</v>
      </c>
      <c r="F54" s="979">
        <v>8</v>
      </c>
    </row>
    <row r="55" spans="1:6" ht="12.75">
      <c r="A55" t="s">
        <v>2147</v>
      </c>
      <c r="B55" s="1363">
        <v>432</v>
      </c>
      <c r="C55" s="1362">
        <v>406</v>
      </c>
      <c r="D55" s="969">
        <v>17</v>
      </c>
      <c r="E55" s="969">
        <v>9</v>
      </c>
      <c r="F55" s="1365" t="s">
        <v>206</v>
      </c>
    </row>
    <row r="56" spans="1:6" ht="12.75">
      <c r="A56" t="s">
        <v>2146</v>
      </c>
      <c r="B56" s="1363">
        <v>287</v>
      </c>
      <c r="C56" s="1362">
        <v>246</v>
      </c>
      <c r="D56" s="969">
        <v>41</v>
      </c>
      <c r="E56" s="1364" t="s">
        <v>206</v>
      </c>
      <c r="F56" s="1365" t="s">
        <v>206</v>
      </c>
    </row>
    <row r="57" spans="1:6" ht="12.75">
      <c r="A57" t="s">
        <v>2145</v>
      </c>
      <c r="B57" s="1363">
        <v>432</v>
      </c>
      <c r="C57" s="1362">
        <v>400</v>
      </c>
      <c r="D57" s="969">
        <v>20</v>
      </c>
      <c r="E57" s="1364" t="s">
        <v>206</v>
      </c>
      <c r="F57" s="979">
        <v>12</v>
      </c>
    </row>
    <row r="58" spans="1:6" ht="12.75">
      <c r="A58" t="s">
        <v>2144</v>
      </c>
      <c r="B58" s="1363">
        <v>324</v>
      </c>
      <c r="C58" s="1362">
        <v>155</v>
      </c>
      <c r="D58" s="969">
        <v>83</v>
      </c>
      <c r="E58" s="969">
        <v>4</v>
      </c>
      <c r="F58" s="979">
        <v>82</v>
      </c>
    </row>
    <row r="59" spans="1:6" ht="12.75">
      <c r="A59" s="65"/>
      <c r="B59" s="91"/>
      <c r="C59" s="1361"/>
      <c r="D59" s="1360"/>
      <c r="E59" s="1360"/>
      <c r="F59" s="1359"/>
    </row>
    <row r="60" spans="1:6" ht="12.75">
      <c r="A60"/>
      <c r="C60" s="1"/>
      <c r="D60" s="1"/>
      <c r="E60" s="1"/>
      <c r="F60" s="1"/>
    </row>
    <row r="61" ht="12.75">
      <c r="A61" s="389" t="s">
        <v>2143</v>
      </c>
    </row>
    <row r="62" ht="12.75">
      <c r="A62" s="389" t="s">
        <v>2142</v>
      </c>
    </row>
    <row r="63" ht="12.75">
      <c r="A63" s="783" t="s">
        <v>2141</v>
      </c>
    </row>
    <row r="64" ht="12.75">
      <c r="A64" s="389"/>
    </row>
    <row r="65" ht="12.75">
      <c r="A65" s="327"/>
    </row>
    <row r="66" ht="12.75">
      <c r="A66" s="32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87" customWidth="1"/>
    <col min="2" max="6" width="11.00390625" style="0" customWidth="1"/>
  </cols>
  <sheetData>
    <row r="1" spans="1:6" ht="15.75">
      <c r="A1" s="13" t="s">
        <v>2198</v>
      </c>
      <c r="B1" s="47"/>
      <c r="C1" s="47"/>
      <c r="D1" s="47"/>
      <c r="E1" s="47"/>
      <c r="F1" s="47"/>
    </row>
    <row r="2" spans="1:6" ht="15.75">
      <c r="A2" s="13" t="s">
        <v>2197</v>
      </c>
      <c r="B2" s="47"/>
      <c r="C2" s="47"/>
      <c r="D2" s="47"/>
      <c r="E2" s="47"/>
      <c r="F2" s="47"/>
    </row>
    <row r="3" spans="1:6" ht="12.75">
      <c r="A3" s="909" t="s">
        <v>47</v>
      </c>
      <c r="B3" s="47"/>
      <c r="C3" s="47"/>
      <c r="D3" s="47"/>
      <c r="E3" s="47"/>
      <c r="F3" s="47"/>
    </row>
    <row r="4" spans="1:6" ht="12.75">
      <c r="A4" s="909" t="s">
        <v>2196</v>
      </c>
      <c r="B4" s="47"/>
      <c r="C4" s="47"/>
      <c r="D4" s="47"/>
      <c r="E4" s="47"/>
      <c r="F4" s="47"/>
    </row>
    <row r="5" spans="1:5" ht="12.75">
      <c r="A5" s="1416" t="s">
        <v>2195</v>
      </c>
      <c r="B5" s="47"/>
      <c r="C5" s="47"/>
      <c r="D5" s="47"/>
      <c r="E5" s="47"/>
    </row>
    <row r="6" spans="1:5" ht="12.75">
      <c r="A6" s="1416" t="s">
        <v>2194</v>
      </c>
      <c r="B6" s="47"/>
      <c r="C6" s="47"/>
      <c r="D6" s="47"/>
      <c r="E6" s="47"/>
    </row>
    <row r="7" spans="1:6" ht="13.5" thickBot="1">
      <c r="A7" s="46"/>
      <c r="B7" s="47"/>
      <c r="C7" s="47"/>
      <c r="D7" s="47"/>
      <c r="E7" s="47"/>
      <c r="F7" s="47"/>
    </row>
    <row r="8" spans="1:6" s="1410" customFormat="1" ht="26.25" customHeight="1" thickTop="1">
      <c r="A8" s="1415" t="s">
        <v>47</v>
      </c>
      <c r="B8" s="1414" t="s">
        <v>2193</v>
      </c>
      <c r="C8" s="1413"/>
      <c r="D8" s="1413"/>
      <c r="E8" s="1413"/>
      <c r="F8" s="1413"/>
    </row>
    <row r="9" spans="1:6" s="1410" customFormat="1" ht="42" customHeight="1">
      <c r="A9" s="139" t="s">
        <v>1446</v>
      </c>
      <c r="B9" s="1412" t="s">
        <v>2192</v>
      </c>
      <c r="C9" s="139" t="s">
        <v>2130</v>
      </c>
      <c r="D9" s="139" t="s">
        <v>2191</v>
      </c>
      <c r="E9" s="1411" t="s">
        <v>2128</v>
      </c>
      <c r="F9" s="1411" t="s">
        <v>2190</v>
      </c>
    </row>
    <row r="10" spans="1:6" ht="12.75">
      <c r="A10" s="898"/>
      <c r="B10" s="652"/>
      <c r="C10" s="6"/>
      <c r="D10" s="6"/>
      <c r="E10" s="651"/>
      <c r="F10" s="651"/>
    </row>
    <row r="11" spans="1:6" ht="12.75">
      <c r="A11" s="1396" t="s">
        <v>188</v>
      </c>
      <c r="B11" s="1371">
        <v>653219</v>
      </c>
      <c r="C11" s="122">
        <v>17892</v>
      </c>
      <c r="D11" s="122">
        <v>14284</v>
      </c>
      <c r="E11" s="1371">
        <v>216978</v>
      </c>
      <c r="F11" s="1409">
        <v>1437</v>
      </c>
    </row>
    <row r="12" spans="1:6" ht="12.75">
      <c r="A12" s="1348"/>
      <c r="B12" s="1405"/>
      <c r="C12" s="1404"/>
      <c r="D12" s="1362"/>
      <c r="E12" s="671"/>
      <c r="F12" s="671"/>
    </row>
    <row r="13" spans="1:6" ht="12.75">
      <c r="A13" s="1348" t="s">
        <v>2188</v>
      </c>
      <c r="B13" s="1408"/>
      <c r="C13" s="1408"/>
      <c r="D13" s="1407"/>
      <c r="E13" s="1406"/>
      <c r="F13" s="1406"/>
    </row>
    <row r="14" spans="1:6" ht="12.75">
      <c r="A14" s="1348"/>
      <c r="B14" s="1405"/>
      <c r="C14" s="1404"/>
      <c r="D14" s="1362"/>
      <c r="E14" s="671"/>
      <c r="F14" s="671"/>
    </row>
    <row r="15" spans="1:6" ht="12.75">
      <c r="A15" s="72" t="s">
        <v>2187</v>
      </c>
      <c r="B15" s="45">
        <v>43415</v>
      </c>
      <c r="C15" s="21">
        <v>2086</v>
      </c>
      <c r="D15" s="21">
        <v>1004</v>
      </c>
      <c r="E15" s="45">
        <v>45781</v>
      </c>
      <c r="F15" s="1398">
        <v>159</v>
      </c>
    </row>
    <row r="16" spans="1:6" ht="12.75">
      <c r="A16" s="72" t="s">
        <v>2186</v>
      </c>
      <c r="B16" s="45">
        <v>190538</v>
      </c>
      <c r="C16" s="21">
        <v>4761</v>
      </c>
      <c r="D16" s="21">
        <v>2324</v>
      </c>
      <c r="E16" s="45">
        <v>63823</v>
      </c>
      <c r="F16" s="1398">
        <v>345</v>
      </c>
    </row>
    <row r="17" spans="1:6" ht="12.75">
      <c r="A17" s="72" t="s">
        <v>2185</v>
      </c>
      <c r="B17" s="45">
        <v>213272</v>
      </c>
      <c r="C17" s="21">
        <v>5794</v>
      </c>
      <c r="D17" s="21">
        <v>4297</v>
      </c>
      <c r="E17" s="45">
        <v>59773</v>
      </c>
      <c r="F17" s="1398">
        <v>343</v>
      </c>
    </row>
    <row r="18" spans="1:6" ht="12.75">
      <c r="A18" s="72" t="s">
        <v>2184</v>
      </c>
      <c r="B18" s="45">
        <v>205994</v>
      </c>
      <c r="C18" s="21">
        <v>5251</v>
      </c>
      <c r="D18" s="21">
        <v>6659</v>
      </c>
      <c r="E18" s="45">
        <v>47601</v>
      </c>
      <c r="F18" s="1398">
        <v>590</v>
      </c>
    </row>
    <row r="19" spans="1:6" ht="12.75">
      <c r="A19" s="1348"/>
      <c r="B19" s="1343"/>
      <c r="C19" s="469"/>
      <c r="D19" s="761"/>
      <c r="E19" s="704"/>
      <c r="F19" s="1397"/>
    </row>
    <row r="20" spans="1:6" ht="12.75">
      <c r="A20" s="1348" t="s">
        <v>2183</v>
      </c>
      <c r="B20" s="1403"/>
      <c r="C20" s="1402"/>
      <c r="D20" s="1401"/>
      <c r="E20" s="1400"/>
      <c r="F20" s="1399"/>
    </row>
    <row r="21" spans="1:6" ht="12.75">
      <c r="A21" s="1348"/>
      <c r="B21" s="1343"/>
      <c r="C21" s="469"/>
      <c r="D21" s="761"/>
      <c r="E21" s="704"/>
      <c r="F21" s="1397"/>
    </row>
    <row r="22" spans="1:6" ht="12.75">
      <c r="A22" s="72" t="s">
        <v>2182</v>
      </c>
      <c r="B22" s="45">
        <v>450760</v>
      </c>
      <c r="C22" s="21">
        <v>13247</v>
      </c>
      <c r="D22" s="21">
        <v>9157</v>
      </c>
      <c r="E22" s="45">
        <v>136776</v>
      </c>
      <c r="F22" s="1398">
        <v>962</v>
      </c>
    </row>
    <row r="23" spans="1:6" ht="12.75">
      <c r="A23" s="72" t="s">
        <v>2181</v>
      </c>
      <c r="B23" s="45">
        <v>202459</v>
      </c>
      <c r="C23" s="21">
        <v>4645</v>
      </c>
      <c r="D23" s="21">
        <v>5127</v>
      </c>
      <c r="E23" s="45">
        <v>80202</v>
      </c>
      <c r="F23" s="1398">
        <v>475</v>
      </c>
    </row>
    <row r="24" spans="1:6" ht="12.75">
      <c r="A24" s="72"/>
      <c r="B24" s="1343"/>
      <c r="C24" s="469"/>
      <c r="D24" s="761"/>
      <c r="E24" s="704"/>
      <c r="F24" s="1397"/>
    </row>
    <row r="25" spans="1:6" ht="12.75">
      <c r="A25" s="1396" t="s">
        <v>2189</v>
      </c>
      <c r="B25" s="1394">
        <v>100</v>
      </c>
      <c r="C25" s="1395">
        <v>100</v>
      </c>
      <c r="D25" s="1395">
        <v>100</v>
      </c>
      <c r="E25" s="1394">
        <v>100</v>
      </c>
      <c r="F25" s="1393">
        <v>100</v>
      </c>
    </row>
    <row r="26" spans="1:6" ht="12.75">
      <c r="A26" s="1348"/>
      <c r="B26" s="1386"/>
      <c r="C26" s="1392"/>
      <c r="D26" s="1391"/>
      <c r="E26" s="1390"/>
      <c r="F26" s="1390"/>
    </row>
    <row r="27" spans="1:6" ht="12.75">
      <c r="A27" s="1348" t="s">
        <v>2188</v>
      </c>
      <c r="B27" s="1388">
        <v>100</v>
      </c>
      <c r="C27" s="1389">
        <v>100</v>
      </c>
      <c r="D27" s="1389">
        <v>100</v>
      </c>
      <c r="E27" s="1388">
        <v>100</v>
      </c>
      <c r="F27" s="1387">
        <v>100</v>
      </c>
    </row>
    <row r="28" spans="1:6" ht="12.75">
      <c r="A28" s="1348"/>
      <c r="B28" s="1386"/>
      <c r="C28" s="1386"/>
      <c r="D28" s="1386"/>
      <c r="E28" s="1386"/>
      <c r="F28" s="1385"/>
    </row>
    <row r="29" spans="1:6" ht="12.75">
      <c r="A29" s="72" t="s">
        <v>2187</v>
      </c>
      <c r="B29" s="1381">
        <v>6.646316166553637</v>
      </c>
      <c r="C29" s="1382">
        <v>11.658841940532081</v>
      </c>
      <c r="D29" s="1382">
        <v>7.028843461215346</v>
      </c>
      <c r="E29" s="1381">
        <v>21.099374130096137</v>
      </c>
      <c r="F29" s="1380">
        <v>11.064718162839249</v>
      </c>
    </row>
    <row r="30" spans="1:6" ht="12.75">
      <c r="A30" s="72" t="s">
        <v>2186</v>
      </c>
      <c r="B30" s="1381">
        <v>29.16908418156851</v>
      </c>
      <c r="C30" s="1382">
        <v>26.609657947686117</v>
      </c>
      <c r="D30" s="1382">
        <v>16.269952394287316</v>
      </c>
      <c r="E30" s="1381">
        <v>29.414502852823787</v>
      </c>
      <c r="F30" s="1380">
        <v>24.008350730688935</v>
      </c>
    </row>
    <row r="31" spans="1:6" ht="12.75">
      <c r="A31" s="72" t="s">
        <v>2185</v>
      </c>
      <c r="B31" s="1381">
        <v>32.64938711213238</v>
      </c>
      <c r="C31" s="1382">
        <v>32.383188016990836</v>
      </c>
      <c r="D31" s="1382">
        <v>30.082609913189586</v>
      </c>
      <c r="E31" s="1381">
        <v>27.5479541704689</v>
      </c>
      <c r="F31" s="1380">
        <v>23.869171885873346</v>
      </c>
    </row>
    <row r="32" spans="1:6" ht="12.75">
      <c r="A32" s="72" t="s">
        <v>2184</v>
      </c>
      <c r="B32" s="1381">
        <v>31.535212539745476</v>
      </c>
      <c r="C32" s="1382">
        <v>29.34831209479097</v>
      </c>
      <c r="D32" s="1382">
        <v>46.61859423130776</v>
      </c>
      <c r="E32" s="1381">
        <v>21.938168846611177</v>
      </c>
      <c r="F32" s="1380">
        <v>41.05775922059847</v>
      </c>
    </row>
    <row r="33" spans="1:6" ht="12.75">
      <c r="A33" s="1348"/>
      <c r="B33" s="1384"/>
      <c r="C33" s="1384"/>
      <c r="D33" s="1384"/>
      <c r="E33" s="1384"/>
      <c r="F33" s="1383"/>
    </row>
    <row r="34" spans="1:6" ht="12.75">
      <c r="A34" s="1348" t="s">
        <v>2183</v>
      </c>
      <c r="B34" s="1381">
        <v>100</v>
      </c>
      <c r="C34" s="1382">
        <v>100</v>
      </c>
      <c r="D34" s="1382">
        <v>100</v>
      </c>
      <c r="E34" s="1381">
        <v>100</v>
      </c>
      <c r="F34" s="1380">
        <v>100</v>
      </c>
    </row>
    <row r="35" spans="1:6" ht="12.75">
      <c r="A35" s="1348"/>
      <c r="B35" s="1381"/>
      <c r="C35" s="1382"/>
      <c r="D35" s="1382"/>
      <c r="E35" s="1381"/>
      <c r="F35" s="1380"/>
    </row>
    <row r="36" spans="1:6" ht="12.75">
      <c r="A36" s="72" t="s">
        <v>2182</v>
      </c>
      <c r="B36" s="1381">
        <v>69.00595359289916</v>
      </c>
      <c r="C36" s="1382">
        <v>74.03867650346524</v>
      </c>
      <c r="D36" s="1382">
        <v>64.10669280313638</v>
      </c>
      <c r="E36" s="1381">
        <v>63.03680557475874</v>
      </c>
      <c r="F36" s="1380">
        <v>66.94502435629785</v>
      </c>
    </row>
    <row r="37" spans="1:6" ht="12.75">
      <c r="A37" s="72" t="s">
        <v>2181</v>
      </c>
      <c r="B37" s="1381">
        <v>30.994046407100832</v>
      </c>
      <c r="C37" s="1382">
        <v>25.961323496534767</v>
      </c>
      <c r="D37" s="1382">
        <v>35.893307196863624</v>
      </c>
      <c r="E37" s="1381">
        <v>36.96319442524127</v>
      </c>
      <c r="F37" s="1380">
        <v>33.05497564370216</v>
      </c>
    </row>
    <row r="38" spans="1:6" ht="12.75">
      <c r="A38" s="310"/>
      <c r="B38" s="1379"/>
      <c r="C38" s="1378"/>
      <c r="D38" s="1379"/>
      <c r="E38" s="1378"/>
      <c r="F38" s="1377"/>
    </row>
    <row r="39" spans="1:6" ht="12.75">
      <c r="A39" s="100"/>
      <c r="B39" s="1265"/>
      <c r="C39" s="681"/>
      <c r="D39" s="1265"/>
      <c r="E39" s="681"/>
      <c r="F39" s="1376"/>
    </row>
    <row r="40" ht="12.75">
      <c r="A40" s="389" t="s">
        <v>2180</v>
      </c>
    </row>
    <row r="41" ht="12.75">
      <c r="A41" s="389" t="s">
        <v>2179</v>
      </c>
    </row>
    <row r="42" ht="12.75">
      <c r="A42" s="783" t="s">
        <v>2178</v>
      </c>
    </row>
    <row r="43" ht="12.75">
      <c r="A43" s="783" t="s">
        <v>2177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2" width="8.8515625" style="2" customWidth="1"/>
    <col min="3" max="3" width="14.421875" style="0" customWidth="1"/>
    <col min="4" max="4" width="13.57421875" style="0" customWidth="1"/>
    <col min="5" max="5" width="14.00390625" style="0" customWidth="1"/>
    <col min="6" max="6" width="14.421875" style="0" customWidth="1"/>
    <col min="7" max="7" width="14.00390625" style="0" customWidth="1"/>
  </cols>
  <sheetData>
    <row r="1" spans="1:7" ht="15.75">
      <c r="A1" s="85" t="s">
        <v>100</v>
      </c>
      <c r="B1" s="85"/>
      <c r="C1" s="84"/>
      <c r="D1" s="84"/>
      <c r="E1" s="84"/>
      <c r="F1" s="84"/>
      <c r="G1" s="84"/>
    </row>
    <row r="2" spans="1:7" ht="15.75">
      <c r="A2" s="85" t="s">
        <v>144</v>
      </c>
      <c r="B2" s="85"/>
      <c r="C2" s="84"/>
      <c r="D2" s="84"/>
      <c r="E2" s="84"/>
      <c r="F2" s="84"/>
      <c r="G2" s="84"/>
    </row>
    <row r="3" spans="1:7" ht="12.75" customHeight="1">
      <c r="A3" s="13"/>
      <c r="B3" s="116" t="s">
        <v>47</v>
      </c>
      <c r="C3" s="86"/>
      <c r="D3" s="86"/>
      <c r="E3" s="86"/>
      <c r="F3" s="86"/>
      <c r="G3" s="86"/>
    </row>
    <row r="4" spans="1:7" ht="12.75" customHeight="1">
      <c r="A4" s="46" t="s">
        <v>143</v>
      </c>
      <c r="B4" s="47"/>
      <c r="C4" s="47"/>
      <c r="D4" s="47"/>
      <c r="E4" s="47"/>
      <c r="F4" s="47"/>
      <c r="G4" s="47"/>
    </row>
    <row r="5" spans="1:7" ht="12.75" customHeight="1">
      <c r="A5" s="115" t="s">
        <v>142</v>
      </c>
      <c r="B5" s="47"/>
      <c r="C5" s="47"/>
      <c r="D5" s="47"/>
      <c r="E5" s="47"/>
      <c r="F5" s="47"/>
      <c r="G5" s="47"/>
    </row>
    <row r="6" spans="1:7" ht="12.75" customHeight="1">
      <c r="A6" s="114" t="s">
        <v>141</v>
      </c>
      <c r="B6" s="47"/>
      <c r="C6" s="47"/>
      <c r="D6" s="47"/>
      <c r="E6" s="47"/>
      <c r="F6" s="47"/>
      <c r="G6" s="47"/>
    </row>
    <row r="7" spans="1:7" ht="12.75" customHeight="1">
      <c r="A7" s="114" t="s">
        <v>140</v>
      </c>
      <c r="B7" s="47"/>
      <c r="C7" s="47"/>
      <c r="D7" s="47"/>
      <c r="E7" s="47"/>
      <c r="F7" s="47"/>
      <c r="G7" s="47"/>
    </row>
    <row r="8" spans="1:5" ht="12.75" customHeight="1" thickBot="1">
      <c r="A8"/>
      <c r="B8"/>
      <c r="E8" s="113" t="s">
        <v>47</v>
      </c>
    </row>
    <row r="9" spans="1:7" s="104" customFormat="1" ht="24" customHeight="1" thickTop="1">
      <c r="A9" s="112"/>
      <c r="B9" s="111"/>
      <c r="C9" s="110"/>
      <c r="D9" s="109"/>
      <c r="E9" s="108" t="s">
        <v>139</v>
      </c>
      <c r="F9" s="108"/>
      <c r="G9" s="108"/>
    </row>
    <row r="10" spans="1:7" s="104" customFormat="1" ht="34.5" customHeight="1">
      <c r="A10" s="107" t="s">
        <v>138</v>
      </c>
      <c r="B10" s="106"/>
      <c r="C10" s="39" t="s">
        <v>137</v>
      </c>
      <c r="D10" s="105" t="s">
        <v>136</v>
      </c>
      <c r="E10" s="39" t="s">
        <v>135</v>
      </c>
      <c r="F10" s="105" t="s">
        <v>134</v>
      </c>
      <c r="G10" s="42" t="s">
        <v>133</v>
      </c>
    </row>
    <row r="11" spans="1:6" ht="12.75" customHeight="1">
      <c r="A11" s="103"/>
      <c r="B11" s="5"/>
      <c r="C11" s="34"/>
      <c r="D11" s="6"/>
      <c r="E11" s="34"/>
      <c r="F11" s="6"/>
    </row>
    <row r="12" spans="1:7" ht="12.75" customHeight="1">
      <c r="A12" s="103" t="s">
        <v>132</v>
      </c>
      <c r="B12" s="5" t="s">
        <v>121</v>
      </c>
      <c r="C12" s="97">
        <v>1211537</v>
      </c>
      <c r="D12" s="96">
        <v>43496</v>
      </c>
      <c r="E12" s="97">
        <v>1168041</v>
      </c>
      <c r="F12" s="96">
        <v>42450</v>
      </c>
      <c r="G12" s="95">
        <v>1125591</v>
      </c>
    </row>
    <row r="13" spans="1:7" ht="12.75" customHeight="1">
      <c r="A13" s="100" t="s">
        <v>47</v>
      </c>
      <c r="B13" s="72" t="s">
        <v>118</v>
      </c>
      <c r="C13" s="97">
        <v>1213519</v>
      </c>
      <c r="D13" s="96">
        <v>44448</v>
      </c>
      <c r="E13" s="97">
        <v>1169071</v>
      </c>
      <c r="F13" s="96">
        <v>44541</v>
      </c>
      <c r="G13" s="95">
        <v>1124530</v>
      </c>
    </row>
    <row r="14" spans="1:7" ht="12.75" customHeight="1">
      <c r="A14" s="100" t="s">
        <v>131</v>
      </c>
      <c r="B14" s="72" t="s">
        <v>118</v>
      </c>
      <c r="C14" s="97">
        <v>1225948</v>
      </c>
      <c r="D14" s="96">
        <v>43802</v>
      </c>
      <c r="E14" s="97">
        <v>1182146</v>
      </c>
      <c r="F14" s="96">
        <v>52906</v>
      </c>
      <c r="G14" s="95">
        <v>1129240</v>
      </c>
    </row>
    <row r="15" spans="1:7" ht="12.75" customHeight="1">
      <c r="A15" s="100" t="s">
        <v>130</v>
      </c>
      <c r="B15" s="72" t="s">
        <v>118</v>
      </c>
      <c r="C15" s="97">
        <v>1239613</v>
      </c>
      <c r="D15" s="96">
        <v>44512</v>
      </c>
      <c r="E15" s="97">
        <v>1195101</v>
      </c>
      <c r="F15" s="96">
        <v>49044</v>
      </c>
      <c r="G15" s="95">
        <v>1146057</v>
      </c>
    </row>
    <row r="16" spans="1:7" ht="12.75" customHeight="1">
      <c r="A16" s="100" t="s">
        <v>129</v>
      </c>
      <c r="B16" s="99" t="s">
        <v>120</v>
      </c>
      <c r="C16" s="97">
        <v>1251154</v>
      </c>
      <c r="D16" s="96">
        <v>43938</v>
      </c>
      <c r="E16" s="97">
        <v>1207216</v>
      </c>
      <c r="F16" s="96">
        <v>49770.6</v>
      </c>
      <c r="G16" s="95">
        <v>1157445.4</v>
      </c>
    </row>
    <row r="17" spans="1:7" ht="12.75" customHeight="1">
      <c r="A17" s="100" t="s">
        <v>128</v>
      </c>
      <c r="B17" s="99" t="s">
        <v>120</v>
      </c>
      <c r="C17" s="97">
        <v>1273569</v>
      </c>
      <c r="D17" s="96">
        <v>34370</v>
      </c>
      <c r="E17" s="97">
        <v>1239199</v>
      </c>
      <c r="F17" s="96">
        <v>48882.520000000004</v>
      </c>
      <c r="G17" s="95">
        <v>1190316.48</v>
      </c>
    </row>
    <row r="18" spans="1:7" ht="12.75" customHeight="1">
      <c r="A18" s="100" t="s">
        <v>127</v>
      </c>
      <c r="B18" s="99" t="s">
        <v>120</v>
      </c>
      <c r="C18" s="97">
        <v>1292729</v>
      </c>
      <c r="D18" s="96">
        <v>40371</v>
      </c>
      <c r="E18" s="97">
        <v>1252358</v>
      </c>
      <c r="F18" s="96">
        <v>48285.880000000005</v>
      </c>
      <c r="G18" s="95">
        <v>1204072.12</v>
      </c>
    </row>
    <row r="19" spans="1:7" ht="12.75" customHeight="1">
      <c r="A19" s="100" t="s">
        <v>126</v>
      </c>
      <c r="B19" s="99" t="s">
        <v>120</v>
      </c>
      <c r="C19" s="97">
        <v>1309731</v>
      </c>
      <c r="D19" s="96">
        <v>41757</v>
      </c>
      <c r="E19" s="97">
        <v>1267974</v>
      </c>
      <c r="F19" s="96">
        <v>54446.880000000005</v>
      </c>
      <c r="G19" s="95">
        <v>1213527.12</v>
      </c>
    </row>
    <row r="20" spans="1:7" ht="12.75" customHeight="1">
      <c r="A20" s="100" t="s">
        <v>125</v>
      </c>
      <c r="B20" s="99" t="s">
        <v>120</v>
      </c>
      <c r="C20" s="97">
        <v>1315675</v>
      </c>
      <c r="D20" s="96">
        <v>34891</v>
      </c>
      <c r="E20" s="97">
        <v>1280784</v>
      </c>
      <c r="F20" s="96">
        <v>57716.96</v>
      </c>
      <c r="G20" s="95">
        <v>1223067.04</v>
      </c>
    </row>
    <row r="21" spans="1:7" ht="12.75" customHeight="1">
      <c r="A21" s="100" t="s">
        <v>124</v>
      </c>
      <c r="B21" s="99" t="s">
        <v>120</v>
      </c>
      <c r="C21" s="97">
        <v>1332213</v>
      </c>
      <c r="D21" s="96">
        <v>37522</v>
      </c>
      <c r="E21" s="97">
        <v>1294691</v>
      </c>
      <c r="F21" s="96">
        <v>61834.84</v>
      </c>
      <c r="G21" s="95">
        <v>1232856.16</v>
      </c>
    </row>
    <row r="22" spans="1:7" ht="12.75" customHeight="1">
      <c r="A22" s="98" t="s">
        <v>123</v>
      </c>
      <c r="B22" s="99" t="s">
        <v>120</v>
      </c>
      <c r="C22" s="97">
        <v>1346717</v>
      </c>
      <c r="D22" s="96">
        <v>37527</v>
      </c>
      <c r="E22" s="97">
        <v>1309190</v>
      </c>
      <c r="F22" s="96">
        <v>57594.84</v>
      </c>
      <c r="G22" s="95">
        <v>1251595.16</v>
      </c>
    </row>
    <row r="23" spans="1:7" ht="12.75" customHeight="1">
      <c r="A23" s="100" t="s">
        <v>122</v>
      </c>
      <c r="B23" s="72" t="s">
        <v>121</v>
      </c>
      <c r="C23" s="97">
        <v>1360301</v>
      </c>
      <c r="D23" s="96">
        <v>42523</v>
      </c>
      <c r="E23" s="97">
        <v>1317778</v>
      </c>
      <c r="F23" s="102" t="s">
        <v>69</v>
      </c>
      <c r="G23" s="101" t="s">
        <v>69</v>
      </c>
    </row>
    <row r="24" spans="1:7" ht="12.75" customHeight="1">
      <c r="A24" s="100" t="s">
        <v>47</v>
      </c>
      <c r="B24" s="99" t="s">
        <v>120</v>
      </c>
      <c r="C24" s="97">
        <v>1363359</v>
      </c>
      <c r="D24" s="96">
        <v>40928</v>
      </c>
      <c r="E24" s="97">
        <v>1322431</v>
      </c>
      <c r="F24" s="96">
        <v>62322.04</v>
      </c>
      <c r="G24" s="95">
        <v>1260108.96</v>
      </c>
    </row>
    <row r="25" spans="1:7" ht="12.75" customHeight="1">
      <c r="A25" s="98" t="s">
        <v>119</v>
      </c>
      <c r="B25" s="72" t="s">
        <v>118</v>
      </c>
      <c r="C25" s="97">
        <v>1374810</v>
      </c>
      <c r="D25" s="96">
        <v>41224</v>
      </c>
      <c r="E25" s="97">
        <v>1333586</v>
      </c>
      <c r="F25" s="96">
        <v>59849</v>
      </c>
      <c r="G25" s="95">
        <v>1273737</v>
      </c>
    </row>
    <row r="26" spans="1:7" ht="12.75" customHeight="1">
      <c r="A26" s="94"/>
      <c r="B26" s="93"/>
      <c r="C26" s="92"/>
      <c r="D26" s="65"/>
      <c r="E26" s="91"/>
      <c r="F26" s="65"/>
      <c r="G26" s="64"/>
    </row>
    <row r="27" spans="1:2" ht="12.75" customHeight="1">
      <c r="A27" s="87"/>
      <c r="B27" s="87"/>
    </row>
    <row r="28" spans="1:2" ht="12.75" customHeight="1">
      <c r="A28" s="90" t="s">
        <v>68</v>
      </c>
      <c r="B28" s="87"/>
    </row>
    <row r="29" spans="1:2" s="83" customFormat="1" ht="12.75" customHeight="1">
      <c r="A29" s="82" t="s">
        <v>117</v>
      </c>
      <c r="B29" s="89"/>
    </row>
    <row r="30" spans="1:2" s="83" customFormat="1" ht="12.75" customHeight="1">
      <c r="A30" s="82" t="s">
        <v>116</v>
      </c>
      <c r="B30" s="82"/>
    </row>
    <row r="31" spans="1:2" s="83" customFormat="1" ht="12.75" customHeight="1">
      <c r="A31" s="82" t="s">
        <v>115</v>
      </c>
      <c r="B31" s="82"/>
    </row>
    <row r="32" spans="1:2" s="83" customFormat="1" ht="12.75" customHeight="1">
      <c r="A32" s="82" t="s">
        <v>114</v>
      </c>
      <c r="B32" s="82"/>
    </row>
    <row r="33" spans="1:2" s="83" customFormat="1" ht="12.75" customHeight="1">
      <c r="A33" s="82" t="s">
        <v>113</v>
      </c>
      <c r="B33" s="82"/>
    </row>
    <row r="34" spans="1:2" s="83" customFormat="1" ht="12.75" customHeight="1">
      <c r="A34" s="82" t="s">
        <v>112</v>
      </c>
      <c r="B34" s="82"/>
    </row>
    <row r="35" spans="1:2" s="83" customFormat="1" ht="12.75" customHeight="1">
      <c r="A35" s="89" t="s">
        <v>111</v>
      </c>
      <c r="B35" s="89"/>
    </row>
    <row r="36" spans="1:2" s="83" customFormat="1" ht="12.75" customHeight="1">
      <c r="A36" s="82" t="s">
        <v>110</v>
      </c>
      <c r="B36" s="82"/>
    </row>
    <row r="37" spans="1:2" s="83" customFormat="1" ht="12.75" customHeight="1">
      <c r="A37" s="82" t="s">
        <v>109</v>
      </c>
      <c r="B37" s="82"/>
    </row>
    <row r="38" spans="1:2" s="83" customFormat="1" ht="12.75" customHeight="1">
      <c r="A38" s="82" t="s">
        <v>108</v>
      </c>
      <c r="B38" s="82"/>
    </row>
    <row r="39" spans="1:2" s="83" customFormat="1" ht="12.75" customHeight="1">
      <c r="A39" s="82" t="s">
        <v>107</v>
      </c>
      <c r="B39" s="82"/>
    </row>
    <row r="40" spans="1:2" s="83" customFormat="1" ht="12.75" customHeight="1">
      <c r="A40" s="82" t="s">
        <v>106</v>
      </c>
      <c r="B40" s="82"/>
    </row>
    <row r="41" spans="1:2" s="83" customFormat="1" ht="12.75" customHeight="1">
      <c r="A41" s="82" t="s">
        <v>105</v>
      </c>
      <c r="B41" s="82"/>
    </row>
    <row r="42" spans="1:2" s="83" customFormat="1" ht="12.75" customHeight="1">
      <c r="A42" s="89" t="s">
        <v>104</v>
      </c>
      <c r="B42" s="89"/>
    </row>
    <row r="43" spans="1:2" s="83" customFormat="1" ht="12.75" customHeight="1">
      <c r="A43" s="89" t="s">
        <v>103</v>
      </c>
      <c r="B43" s="89"/>
    </row>
    <row r="44" spans="1:2" s="83" customFormat="1" ht="12.75" customHeight="1">
      <c r="A44" s="82" t="s">
        <v>102</v>
      </c>
      <c r="B44" s="89"/>
    </row>
    <row r="45" spans="1:2" s="83" customFormat="1" ht="12.75" customHeight="1">
      <c r="A45" s="82"/>
      <c r="B45" s="89"/>
    </row>
    <row r="46" spans="1:2" ht="12.75" customHeight="1">
      <c r="A46" s="88" t="s">
        <v>101</v>
      </c>
      <c r="B46" s="87"/>
    </row>
    <row r="47" spans="1:2" ht="12.75" customHeight="1">
      <c r="A47" s="87"/>
      <c r="B47" s="87"/>
    </row>
    <row r="48" spans="1:2" ht="12.75" customHeight="1">
      <c r="A48" s="82"/>
      <c r="B48" s="87"/>
    </row>
    <row r="49" spans="1:2" ht="12.75" customHeight="1">
      <c r="A49" s="82"/>
      <c r="B49" s="87"/>
    </row>
    <row r="50" spans="1:7" ht="15.75">
      <c r="A50" s="85" t="s">
        <v>100</v>
      </c>
      <c r="B50" s="13"/>
      <c r="C50" s="86"/>
      <c r="D50" s="86"/>
      <c r="E50" s="86"/>
      <c r="F50" s="86"/>
      <c r="G50" s="86"/>
    </row>
    <row r="51" spans="1:7" ht="15.75">
      <c r="A51" s="13" t="s">
        <v>99</v>
      </c>
      <c r="B51" s="13"/>
      <c r="C51" s="86"/>
      <c r="D51" s="86"/>
      <c r="E51" s="86"/>
      <c r="F51" s="86"/>
      <c r="G51" s="86"/>
    </row>
    <row r="52" spans="1:7" ht="12.75" customHeight="1">
      <c r="A52" s="85"/>
      <c r="B52" s="85"/>
      <c r="C52" s="84"/>
      <c r="D52" s="84"/>
      <c r="E52" s="84"/>
      <c r="F52" s="84"/>
      <c r="G52" s="84"/>
    </row>
    <row r="53" spans="1:2" s="83" customFormat="1" ht="12.75" customHeight="1">
      <c r="A53" s="82" t="s">
        <v>98</v>
      </c>
      <c r="B53" s="82"/>
    </row>
    <row r="54" spans="1:2" s="83" customFormat="1" ht="12.75" customHeight="1">
      <c r="A54" s="82" t="s">
        <v>97</v>
      </c>
      <c r="B54" s="82"/>
    </row>
    <row r="55" spans="1:2" s="83" customFormat="1" ht="12.75" customHeight="1">
      <c r="A55" s="82" t="s">
        <v>96</v>
      </c>
      <c r="B55" s="82"/>
    </row>
    <row r="56" spans="1:2" s="83" customFormat="1" ht="12.75" customHeight="1">
      <c r="A56" s="82" t="s">
        <v>95</v>
      </c>
      <c r="B56" s="82"/>
    </row>
    <row r="57" spans="1:2" s="83" customFormat="1" ht="12.75" customHeight="1">
      <c r="A57" s="82" t="s">
        <v>94</v>
      </c>
      <c r="B57" s="82"/>
    </row>
    <row r="58" spans="1:2" s="83" customFormat="1" ht="12.75" customHeight="1">
      <c r="A58" s="82" t="s">
        <v>93</v>
      </c>
      <c r="B58" s="82"/>
    </row>
    <row r="59" spans="1:2" s="83" customFormat="1" ht="12.75" customHeight="1">
      <c r="A59" s="82" t="s">
        <v>92</v>
      </c>
      <c r="B59" s="82"/>
    </row>
    <row r="60" spans="1:2" s="83" customFormat="1" ht="12.75" customHeight="1">
      <c r="A60" s="82" t="s">
        <v>91</v>
      </c>
      <c r="B60" s="82"/>
    </row>
    <row r="61" spans="1:2" s="83" customFormat="1" ht="12.75" customHeight="1">
      <c r="A61" s="82" t="s">
        <v>90</v>
      </c>
      <c r="B61" s="82"/>
    </row>
    <row r="62" spans="1:2" s="83" customFormat="1" ht="12.75" customHeight="1">
      <c r="A62" s="82" t="s">
        <v>89</v>
      </c>
      <c r="B62" s="82"/>
    </row>
    <row r="63" spans="1:2" s="83" customFormat="1" ht="12.75" customHeight="1">
      <c r="A63" s="82" t="s">
        <v>88</v>
      </c>
      <c r="B63" s="82"/>
    </row>
    <row r="64" spans="1:2" s="83" customFormat="1" ht="12.75" customHeight="1">
      <c r="A64" s="82" t="s">
        <v>87</v>
      </c>
      <c r="B64" s="82"/>
    </row>
    <row r="65" spans="1:2" s="83" customFormat="1" ht="12.75" customHeight="1">
      <c r="A65" s="82" t="s">
        <v>86</v>
      </c>
      <c r="B65" s="82"/>
    </row>
    <row r="66" spans="1:2" s="83" customFormat="1" ht="12.75" customHeight="1">
      <c r="A66" s="82" t="s">
        <v>85</v>
      </c>
      <c r="B66" s="82"/>
    </row>
    <row r="67" spans="1:2" s="83" customFormat="1" ht="12.75" customHeight="1">
      <c r="A67" s="82"/>
      <c r="B67" s="82"/>
    </row>
    <row r="70" spans="2:8" ht="12.75">
      <c r="B70" s="82"/>
      <c r="C70" s="82"/>
      <c r="D70" s="82"/>
      <c r="E70" s="82"/>
      <c r="F70" s="82"/>
      <c r="G70" s="82"/>
      <c r="H70" s="82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1418" customWidth="1"/>
    <col min="2" max="4" width="16.7109375" style="1417" customWidth="1"/>
    <col min="5" max="16384" width="9.140625" style="1417" customWidth="1"/>
  </cols>
  <sheetData>
    <row r="1" spans="1:4" ht="15.75">
      <c r="A1" s="1425" t="s">
        <v>2206</v>
      </c>
      <c r="B1" s="1422"/>
      <c r="C1" s="1422"/>
      <c r="D1" s="1422"/>
    </row>
    <row r="2" spans="1:4" ht="15.75">
      <c r="A2" s="1424" t="s">
        <v>2215</v>
      </c>
      <c r="B2" s="1422"/>
      <c r="C2" s="1422"/>
      <c r="D2" s="1422"/>
    </row>
    <row r="3" spans="1:4" ht="12.75" customHeight="1">
      <c r="A3" s="1423" t="s">
        <v>47</v>
      </c>
      <c r="B3" s="1422"/>
      <c r="C3" s="1422"/>
      <c r="D3" s="1422"/>
    </row>
    <row r="4" spans="1:4" ht="12.75" customHeight="1">
      <c r="A4" s="1463" t="s">
        <v>2214</v>
      </c>
      <c r="B4" s="1422"/>
      <c r="C4" s="1422"/>
      <c r="D4" s="1422"/>
    </row>
    <row r="5" spans="1:4" ht="12.75" customHeight="1">
      <c r="A5" s="1462" t="s">
        <v>2213</v>
      </c>
      <c r="B5" s="1422"/>
      <c r="C5" s="1422"/>
      <c r="D5" s="1422"/>
    </row>
    <row r="6" spans="1:4" ht="12.75" customHeight="1">
      <c r="A6" s="1462" t="s">
        <v>2212</v>
      </c>
      <c r="B6" s="1422"/>
      <c r="C6" s="1422"/>
      <c r="D6" s="1422"/>
    </row>
    <row r="7" spans="1:4" ht="12.75" customHeight="1" thickBot="1">
      <c r="A7" s="1423" t="s">
        <v>47</v>
      </c>
      <c r="B7" s="1422" t="s">
        <v>47</v>
      </c>
      <c r="C7" s="1422"/>
      <c r="D7" s="1422"/>
    </row>
    <row r="8" spans="1:4" s="1457" customFormat="1" ht="42.75" customHeight="1" thickTop="1">
      <c r="A8" s="1461" t="s">
        <v>2211</v>
      </c>
      <c r="B8" s="1460" t="s">
        <v>188</v>
      </c>
      <c r="C8" s="1459" t="s">
        <v>2126</v>
      </c>
      <c r="D8" s="1458" t="s">
        <v>2210</v>
      </c>
    </row>
    <row r="9" spans="1:4" ht="12.75" customHeight="1">
      <c r="A9" s="1456"/>
      <c r="B9" s="1441"/>
      <c r="C9" s="1455"/>
      <c r="D9" s="1454"/>
    </row>
    <row r="10" spans="1:4" ht="12.75" customHeight="1">
      <c r="A10" s="1354" t="s">
        <v>188</v>
      </c>
      <c r="B10" s="1453">
        <v>1247010</v>
      </c>
      <c r="C10" s="1452" t="s">
        <v>41</v>
      </c>
      <c r="D10" s="1451" t="s">
        <v>41</v>
      </c>
    </row>
    <row r="11" spans="1:4" ht="12.75" customHeight="1">
      <c r="A11" s="1450"/>
      <c r="B11" s="1441"/>
      <c r="C11" s="1449"/>
      <c r="D11" s="1448"/>
    </row>
    <row r="12" spans="1:4" ht="12.75" customHeight="1">
      <c r="A12" s="1445" t="s">
        <v>2209</v>
      </c>
      <c r="B12" s="1441">
        <v>929303</v>
      </c>
      <c r="C12" s="1447" t="s">
        <v>41</v>
      </c>
      <c r="D12" s="1446" t="s">
        <v>41</v>
      </c>
    </row>
    <row r="13" spans="1:4" ht="12.75" customHeight="1">
      <c r="A13" s="1445" t="s">
        <v>2208</v>
      </c>
      <c r="B13" s="1441"/>
      <c r="C13" s="1444"/>
      <c r="D13" s="1443"/>
    </row>
    <row r="14" spans="1:4" ht="12.75" customHeight="1">
      <c r="A14" s="1442" t="s">
        <v>2207</v>
      </c>
      <c r="B14" s="1441">
        <v>317707</v>
      </c>
      <c r="C14" s="1434">
        <v>172764</v>
      </c>
      <c r="D14" s="1437">
        <v>144943</v>
      </c>
    </row>
    <row r="15" spans="1:4" ht="12.75" customHeight="1">
      <c r="A15" s="1436" t="s">
        <v>2153</v>
      </c>
      <c r="B15" s="1435">
        <v>55544</v>
      </c>
      <c r="C15" s="1434">
        <v>28689</v>
      </c>
      <c r="D15" s="1437">
        <v>26855</v>
      </c>
    </row>
    <row r="16" spans="1:5" s="1432" customFormat="1" ht="12.75" customHeight="1">
      <c r="A16" s="1436" t="s">
        <v>1925</v>
      </c>
      <c r="B16" s="1435">
        <v>48016</v>
      </c>
      <c r="C16" s="1434">
        <v>27278</v>
      </c>
      <c r="D16" s="1437">
        <v>20738</v>
      </c>
      <c r="E16" s="1440"/>
    </row>
    <row r="17" spans="1:4" s="1432" customFormat="1" ht="12.75" customHeight="1">
      <c r="A17" s="1436" t="s">
        <v>2156</v>
      </c>
      <c r="B17" s="1435">
        <v>30656</v>
      </c>
      <c r="C17" s="1434">
        <v>12922</v>
      </c>
      <c r="D17" s="1437">
        <v>17734</v>
      </c>
    </row>
    <row r="18" spans="1:4" s="1432" customFormat="1" ht="12.75" customHeight="1">
      <c r="A18" s="1436" t="s">
        <v>2172</v>
      </c>
      <c r="B18" s="1435">
        <v>25285</v>
      </c>
      <c r="C18" s="1434">
        <v>18355</v>
      </c>
      <c r="D18" s="1437">
        <v>6930</v>
      </c>
    </row>
    <row r="19" spans="1:4" s="1432" customFormat="1" ht="12.75" customHeight="1">
      <c r="A19" s="1436" t="s">
        <v>1922</v>
      </c>
      <c r="B19" s="1435">
        <v>18405</v>
      </c>
      <c r="C19" s="1434">
        <v>6685</v>
      </c>
      <c r="D19" s="1437">
        <v>11720</v>
      </c>
    </row>
    <row r="20" spans="1:4" s="1439" customFormat="1" ht="12.75" customHeight="1">
      <c r="A20" s="1436" t="s">
        <v>1919</v>
      </c>
      <c r="B20" s="1435">
        <v>9053</v>
      </c>
      <c r="C20" s="1434">
        <v>3034</v>
      </c>
      <c r="D20" s="1437">
        <v>6019</v>
      </c>
    </row>
    <row r="21" spans="1:4" s="1432" customFormat="1" ht="12.75" customHeight="1">
      <c r="A21" s="1436" t="s">
        <v>2171</v>
      </c>
      <c r="B21" s="1435">
        <v>4691</v>
      </c>
      <c r="C21" s="1434">
        <v>3989</v>
      </c>
      <c r="D21" s="1437">
        <v>702</v>
      </c>
    </row>
    <row r="22" spans="1:4" s="1432" customFormat="1" ht="12.75" customHeight="1">
      <c r="A22" s="1436" t="s">
        <v>2085</v>
      </c>
      <c r="B22" s="1435">
        <v>4423</v>
      </c>
      <c r="C22" s="1434">
        <v>3736</v>
      </c>
      <c r="D22" s="1437">
        <v>687</v>
      </c>
    </row>
    <row r="23" spans="1:4" s="1432" customFormat="1" ht="12.75" customHeight="1">
      <c r="A23" s="1436" t="s">
        <v>1912</v>
      </c>
      <c r="B23" s="1435">
        <v>2132</v>
      </c>
      <c r="C23" s="1434">
        <v>1114</v>
      </c>
      <c r="D23" s="1437">
        <v>1018</v>
      </c>
    </row>
    <row r="24" spans="1:4" s="1432" customFormat="1" ht="12.75" customHeight="1">
      <c r="A24" s="1436" t="s">
        <v>1911</v>
      </c>
      <c r="B24" s="1435">
        <v>1960</v>
      </c>
      <c r="C24" s="1434">
        <v>1135</v>
      </c>
      <c r="D24" s="1437">
        <v>825</v>
      </c>
    </row>
    <row r="25" spans="1:4" s="1439" customFormat="1" ht="12.75" customHeight="1">
      <c r="A25" s="1436" t="s">
        <v>2169</v>
      </c>
      <c r="B25" s="1435">
        <v>1507</v>
      </c>
      <c r="C25" s="1434">
        <v>1064</v>
      </c>
      <c r="D25" s="1437">
        <v>443</v>
      </c>
    </row>
    <row r="26" spans="1:4" s="1432" customFormat="1" ht="12.75" customHeight="1">
      <c r="A26" s="1436" t="s">
        <v>2081</v>
      </c>
      <c r="B26" s="1435">
        <v>871</v>
      </c>
      <c r="C26" s="1434">
        <v>749</v>
      </c>
      <c r="D26" s="1437">
        <v>122</v>
      </c>
    </row>
    <row r="27" spans="1:4" s="1432" customFormat="1" ht="12.75" customHeight="1">
      <c r="A27" s="1436" t="s">
        <v>2166</v>
      </c>
      <c r="B27" s="1435">
        <v>850</v>
      </c>
      <c r="C27" s="1434">
        <v>698</v>
      </c>
      <c r="D27" s="1437">
        <v>152</v>
      </c>
    </row>
    <row r="28" spans="1:4" s="1432" customFormat="1" ht="12.75" customHeight="1">
      <c r="A28" s="1436" t="s">
        <v>2069</v>
      </c>
      <c r="B28" s="1435">
        <v>694</v>
      </c>
      <c r="C28" s="1434">
        <v>459</v>
      </c>
      <c r="D28" s="1437">
        <v>235</v>
      </c>
    </row>
    <row r="29" spans="1:4" s="1432" customFormat="1" ht="12.75" customHeight="1">
      <c r="A29" s="1436" t="s">
        <v>2170</v>
      </c>
      <c r="B29" s="1435">
        <v>532</v>
      </c>
      <c r="C29" s="1434">
        <v>199</v>
      </c>
      <c r="D29" s="1437">
        <v>333</v>
      </c>
    </row>
    <row r="30" spans="1:4" s="1432" customFormat="1" ht="12.75" customHeight="1">
      <c r="A30" s="1436" t="s">
        <v>2079</v>
      </c>
      <c r="B30" s="1435">
        <v>493</v>
      </c>
      <c r="C30" s="1434">
        <v>312</v>
      </c>
      <c r="D30" s="1437">
        <v>181</v>
      </c>
    </row>
    <row r="31" spans="1:4" s="1432" customFormat="1" ht="12.75" customHeight="1">
      <c r="A31" s="1436" t="s">
        <v>2145</v>
      </c>
      <c r="B31" s="1435">
        <v>432</v>
      </c>
      <c r="C31" s="1434">
        <v>318</v>
      </c>
      <c r="D31" s="1437">
        <v>114</v>
      </c>
    </row>
    <row r="32" spans="1:4" s="1432" customFormat="1" ht="12.75" customHeight="1">
      <c r="A32" s="1436" t="s">
        <v>2147</v>
      </c>
      <c r="B32" s="1435">
        <v>432</v>
      </c>
      <c r="C32" s="1434">
        <v>377</v>
      </c>
      <c r="D32" s="1437">
        <v>55</v>
      </c>
    </row>
    <row r="33" spans="1:4" s="1439" customFormat="1" ht="12.75" customHeight="1">
      <c r="A33" s="1436" t="s">
        <v>2065</v>
      </c>
      <c r="B33" s="1435">
        <v>323</v>
      </c>
      <c r="C33" s="1434">
        <v>282</v>
      </c>
      <c r="D33" s="1437">
        <v>41</v>
      </c>
    </row>
    <row r="34" spans="1:4" s="1432" customFormat="1" ht="12.75" customHeight="1">
      <c r="A34" s="1436" t="s">
        <v>2146</v>
      </c>
      <c r="B34" s="1435">
        <v>287</v>
      </c>
      <c r="C34" s="1434">
        <v>245</v>
      </c>
      <c r="D34" s="1437">
        <v>42</v>
      </c>
    </row>
    <row r="35" spans="1:4" s="1432" customFormat="1" ht="12.75" customHeight="1">
      <c r="A35" s="1436" t="s">
        <v>2155</v>
      </c>
      <c r="B35" s="1435">
        <v>287</v>
      </c>
      <c r="C35" s="1434">
        <v>182</v>
      </c>
      <c r="D35" s="1437">
        <v>105</v>
      </c>
    </row>
    <row r="36" spans="1:4" s="1432" customFormat="1" ht="12.75" customHeight="1">
      <c r="A36" s="1436" t="s">
        <v>2162</v>
      </c>
      <c r="B36" s="1435">
        <v>280</v>
      </c>
      <c r="C36" s="1434">
        <v>272</v>
      </c>
      <c r="D36" s="1437">
        <v>8</v>
      </c>
    </row>
    <row r="37" spans="1:4" s="1432" customFormat="1" ht="12.75" customHeight="1">
      <c r="A37" s="1436" t="s">
        <v>2160</v>
      </c>
      <c r="B37" s="1435">
        <v>252</v>
      </c>
      <c r="C37" s="1434">
        <v>167</v>
      </c>
      <c r="D37" s="1437">
        <v>85</v>
      </c>
    </row>
    <row r="38" spans="1:4" s="1432" customFormat="1" ht="12.75" customHeight="1">
      <c r="A38" s="1436" t="s">
        <v>2165</v>
      </c>
      <c r="B38" s="1435">
        <v>226</v>
      </c>
      <c r="C38" s="1434">
        <v>192</v>
      </c>
      <c r="D38" s="1437">
        <v>34</v>
      </c>
    </row>
    <row r="39" spans="1:4" s="1432" customFormat="1" ht="12.75" customHeight="1">
      <c r="A39" s="1436" t="s">
        <v>2060</v>
      </c>
      <c r="B39" s="1435">
        <v>119</v>
      </c>
      <c r="C39" s="1434">
        <v>84</v>
      </c>
      <c r="D39" s="1437">
        <v>35</v>
      </c>
    </row>
    <row r="40" spans="1:4" s="1432" customFormat="1" ht="12.75" customHeight="1">
      <c r="A40" s="1436" t="s">
        <v>2159</v>
      </c>
      <c r="B40" s="1435">
        <v>95</v>
      </c>
      <c r="C40" s="1434">
        <v>83</v>
      </c>
      <c r="D40" s="1437">
        <v>12</v>
      </c>
    </row>
    <row r="41" spans="1:4" s="1432" customFormat="1" ht="12.75" customHeight="1">
      <c r="A41" s="1436" t="s">
        <v>2163</v>
      </c>
      <c r="B41" s="1435">
        <v>77</v>
      </c>
      <c r="C41" s="1434">
        <v>66</v>
      </c>
      <c r="D41" s="1437">
        <v>11</v>
      </c>
    </row>
    <row r="42" spans="1:4" s="1432" customFormat="1" ht="12.75" customHeight="1">
      <c r="A42" s="1436" t="s">
        <v>2151</v>
      </c>
      <c r="B42" s="1435">
        <v>52</v>
      </c>
      <c r="C42" s="1434">
        <v>26</v>
      </c>
      <c r="D42" s="1437">
        <v>26</v>
      </c>
    </row>
    <row r="43" spans="1:4" s="1432" customFormat="1" ht="12.75" customHeight="1">
      <c r="A43" s="1436" t="s">
        <v>2161</v>
      </c>
      <c r="B43" s="1435">
        <v>42</v>
      </c>
      <c r="C43" s="1434">
        <v>38</v>
      </c>
      <c r="D43" s="1437">
        <v>4</v>
      </c>
    </row>
    <row r="44" spans="1:4" s="1432" customFormat="1" ht="12.75" customHeight="1">
      <c r="A44" s="1436" t="s">
        <v>1893</v>
      </c>
      <c r="B44" s="1435">
        <v>40</v>
      </c>
      <c r="C44" s="1438" t="s">
        <v>206</v>
      </c>
      <c r="D44" s="1437">
        <v>40</v>
      </c>
    </row>
    <row r="45" spans="1:4" s="1432" customFormat="1" ht="12.75" customHeight="1">
      <c r="A45" s="1436" t="s">
        <v>2168</v>
      </c>
      <c r="B45" s="1435">
        <v>39</v>
      </c>
      <c r="C45" s="1434">
        <v>39</v>
      </c>
      <c r="D45" s="1433" t="s">
        <v>206</v>
      </c>
    </row>
    <row r="46" spans="1:4" ht="12.75" customHeight="1">
      <c r="A46" s="1430"/>
      <c r="B46" s="1431"/>
      <c r="C46" s="1430"/>
      <c r="D46" s="1429"/>
    </row>
    <row r="47" spans="1:4" ht="12.75" customHeight="1">
      <c r="A47" s="1428"/>
      <c r="B47" s="1428"/>
      <c r="C47" s="1428"/>
      <c r="D47" s="1428"/>
    </row>
    <row r="48" s="1426" customFormat="1" ht="12.75" customHeight="1">
      <c r="A48" s="1427" t="s">
        <v>429</v>
      </c>
    </row>
    <row r="49" s="1426" customFormat="1" ht="12.75" customHeight="1">
      <c r="A49" s="1427"/>
    </row>
    <row r="50" spans="1:4" ht="15.75">
      <c r="A50" s="1425" t="s">
        <v>2206</v>
      </c>
      <c r="B50" s="1422"/>
      <c r="C50" s="1422"/>
      <c r="D50" s="1422"/>
    </row>
    <row r="51" spans="1:4" ht="15.75">
      <c r="A51" s="1424" t="s">
        <v>2205</v>
      </c>
      <c r="B51" s="1422"/>
      <c r="C51" s="1422"/>
      <c r="D51" s="1422"/>
    </row>
    <row r="52" spans="1:4" ht="12.75" customHeight="1">
      <c r="A52" s="1423" t="s">
        <v>47</v>
      </c>
      <c r="B52" s="1422"/>
      <c r="C52" s="1422"/>
      <c r="D52" s="1422"/>
    </row>
    <row r="53" ht="12.75" customHeight="1">
      <c r="A53" s="1421" t="s">
        <v>40</v>
      </c>
    </row>
    <row r="54" ht="12.75" customHeight="1">
      <c r="A54" s="1419" t="s">
        <v>2204</v>
      </c>
    </row>
    <row r="55" ht="12.75" customHeight="1">
      <c r="A55" s="1421" t="s">
        <v>2203</v>
      </c>
    </row>
    <row r="56" ht="12.75" customHeight="1">
      <c r="A56" s="1421" t="s">
        <v>2202</v>
      </c>
    </row>
    <row r="57" ht="12.75" customHeight="1">
      <c r="A57" s="1419" t="s">
        <v>2201</v>
      </c>
    </row>
    <row r="58" ht="12.75" customHeight="1">
      <c r="A58" s="1420" t="s">
        <v>2200</v>
      </c>
    </row>
    <row r="59" ht="12.75">
      <c r="A59" s="1419" t="s">
        <v>2199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6" width="10.57421875" style="0" customWidth="1"/>
  </cols>
  <sheetData>
    <row r="1" spans="1:6" ht="15.75">
      <c r="A1" s="13" t="s">
        <v>2245</v>
      </c>
      <c r="B1" s="47"/>
      <c r="C1" s="47"/>
      <c r="D1" s="47"/>
      <c r="E1" s="47"/>
      <c r="F1" s="47"/>
    </row>
    <row r="2" spans="1:5" ht="8.25" customHeight="1" thickBot="1">
      <c r="A2" s="326" t="s">
        <v>47</v>
      </c>
      <c r="E2" t="s">
        <v>47</v>
      </c>
    </row>
    <row r="3" spans="1:6" s="28" customFormat="1" ht="41.25" customHeight="1" thickTop="1">
      <c r="A3" s="1499" t="s">
        <v>2244</v>
      </c>
      <c r="B3" s="319" t="s">
        <v>2243</v>
      </c>
      <c r="C3" s="1498" t="s">
        <v>317</v>
      </c>
      <c r="D3" s="1355" t="s">
        <v>265</v>
      </c>
      <c r="E3" s="1355" t="s">
        <v>2242</v>
      </c>
      <c r="F3" s="1170" t="s">
        <v>314</v>
      </c>
    </row>
    <row r="4" spans="1:6" ht="9.75" customHeight="1">
      <c r="A4" s="653"/>
      <c r="B4" s="1497"/>
      <c r="C4" s="1496"/>
      <c r="D4" s="1495"/>
      <c r="E4" s="1495"/>
      <c r="F4" s="1398"/>
    </row>
    <row r="5" spans="1:6" ht="12.75">
      <c r="A5" s="1488" t="s">
        <v>1777</v>
      </c>
      <c r="B5" s="1492">
        <v>1360301</v>
      </c>
      <c r="C5" s="1491">
        <v>953207</v>
      </c>
      <c r="D5" s="1490">
        <v>185079</v>
      </c>
      <c r="E5" s="1490">
        <v>67091</v>
      </c>
      <c r="F5" s="1489">
        <v>154924</v>
      </c>
    </row>
    <row r="6" spans="1:6" ht="9" customHeight="1">
      <c r="A6" s="1488"/>
      <c r="B6" s="1487"/>
      <c r="C6" s="1486"/>
      <c r="D6" s="1485"/>
      <c r="E6" s="1485"/>
      <c r="F6" s="1484"/>
    </row>
    <row r="7" spans="1:6" ht="12.75">
      <c r="A7" s="1494" t="s">
        <v>2241</v>
      </c>
      <c r="B7" s="1487">
        <v>1317421</v>
      </c>
      <c r="C7" s="1486">
        <v>917907</v>
      </c>
      <c r="D7" s="1485">
        <v>181435</v>
      </c>
      <c r="E7" s="1485">
        <v>65930</v>
      </c>
      <c r="F7" s="1484">
        <v>152149</v>
      </c>
    </row>
    <row r="8" spans="1:6" ht="12.75">
      <c r="A8" s="1480" t="s">
        <v>2240</v>
      </c>
      <c r="B8" s="1487">
        <v>455338</v>
      </c>
      <c r="C8" s="1486">
        <v>311047</v>
      </c>
      <c r="D8" s="1485">
        <v>67096</v>
      </c>
      <c r="E8" s="1485">
        <v>23240</v>
      </c>
      <c r="F8" s="1484">
        <v>53955</v>
      </c>
    </row>
    <row r="9" spans="1:6" ht="12.75">
      <c r="A9" s="1480" t="s">
        <v>2239</v>
      </c>
      <c r="B9" s="1487">
        <v>230076</v>
      </c>
      <c r="C9" s="1486">
        <v>161172</v>
      </c>
      <c r="D9" s="1485">
        <v>31834</v>
      </c>
      <c r="E9" s="1485">
        <v>11654</v>
      </c>
      <c r="F9" s="1484">
        <v>25416</v>
      </c>
    </row>
    <row r="10" spans="1:6" ht="12.75">
      <c r="A10" s="1480" t="s">
        <v>2238</v>
      </c>
      <c r="B10" s="1487">
        <v>362370</v>
      </c>
      <c r="C10" s="1486">
        <v>256609</v>
      </c>
      <c r="D10" s="1485">
        <v>47628</v>
      </c>
      <c r="E10" s="1485">
        <v>17807</v>
      </c>
      <c r="F10" s="1484">
        <v>40326</v>
      </c>
    </row>
    <row r="11" spans="1:6" ht="12.75">
      <c r="A11" s="1482" t="s">
        <v>2237</v>
      </c>
      <c r="B11" s="1487">
        <v>230892</v>
      </c>
      <c r="C11" s="1486">
        <v>159209</v>
      </c>
      <c r="D11" s="1485">
        <v>32560</v>
      </c>
      <c r="E11" s="1485">
        <v>11505</v>
      </c>
      <c r="F11" s="1484">
        <v>27618</v>
      </c>
    </row>
    <row r="12" spans="1:6" ht="12.75">
      <c r="A12" s="1480" t="s">
        <v>2236</v>
      </c>
      <c r="B12" s="1487">
        <v>167820</v>
      </c>
      <c r="C12" s="1486">
        <v>122729</v>
      </c>
      <c r="D12" s="1485">
        <v>19123</v>
      </c>
      <c r="E12" s="1485">
        <v>7770</v>
      </c>
      <c r="F12" s="1484">
        <v>18198</v>
      </c>
    </row>
    <row r="13" spans="1:6" ht="12.75">
      <c r="A13" s="1482" t="s">
        <v>1565</v>
      </c>
      <c r="B13" s="1487">
        <v>63047</v>
      </c>
      <c r="C13" s="1486">
        <v>44763</v>
      </c>
      <c r="D13" s="1485">
        <v>8137</v>
      </c>
      <c r="E13" s="1485">
        <v>3195</v>
      </c>
      <c r="F13" s="1484">
        <v>6952</v>
      </c>
    </row>
    <row r="14" spans="1:6" ht="12.75">
      <c r="A14" s="1480" t="s">
        <v>2235</v>
      </c>
      <c r="B14" s="1487">
        <v>101817</v>
      </c>
      <c r="C14" s="1486">
        <v>66350</v>
      </c>
      <c r="D14" s="1485">
        <v>15754</v>
      </c>
      <c r="E14" s="1485">
        <v>5459</v>
      </c>
      <c r="F14" s="1484">
        <v>14254</v>
      </c>
    </row>
    <row r="15" spans="1:6" ht="12.75">
      <c r="A15" s="1482" t="s">
        <v>1565</v>
      </c>
      <c r="B15" s="1487">
        <v>7174</v>
      </c>
      <c r="C15" s="1486">
        <v>4543</v>
      </c>
      <c r="D15" s="1485">
        <v>1217</v>
      </c>
      <c r="E15" s="1485">
        <v>431</v>
      </c>
      <c r="F15" s="1484">
        <v>983</v>
      </c>
    </row>
    <row r="16" spans="1:6" ht="12.75">
      <c r="A16" s="1482" t="s">
        <v>1563</v>
      </c>
      <c r="B16" s="1487">
        <v>7634</v>
      </c>
      <c r="C16" s="1486">
        <v>5428</v>
      </c>
      <c r="D16" s="1485">
        <v>1053</v>
      </c>
      <c r="E16" s="1485">
        <v>333</v>
      </c>
      <c r="F16" s="1484">
        <v>820</v>
      </c>
    </row>
    <row r="17" spans="1:6" ht="12.75">
      <c r="A17" s="1482" t="s">
        <v>2234</v>
      </c>
      <c r="B17" s="1487">
        <v>33068</v>
      </c>
      <c r="C17" s="1486">
        <v>19169</v>
      </c>
      <c r="D17" s="1485">
        <v>6627</v>
      </c>
      <c r="E17" s="1485">
        <v>2049</v>
      </c>
      <c r="F17" s="1484">
        <v>5223</v>
      </c>
    </row>
    <row r="18" spans="1:6" ht="9" customHeight="1">
      <c r="A18" s="6"/>
      <c r="B18" s="1487"/>
      <c r="C18" s="1486"/>
      <c r="D18" s="1485"/>
      <c r="E18" s="1485"/>
      <c r="F18" s="1484"/>
    </row>
    <row r="19" spans="1:6" ht="12.75">
      <c r="A19" s="1488" t="s">
        <v>2233</v>
      </c>
      <c r="B19" s="1487">
        <v>42880</v>
      </c>
      <c r="C19" s="1486">
        <v>35300</v>
      </c>
      <c r="D19" s="1485">
        <v>3644</v>
      </c>
      <c r="E19" s="1485">
        <v>1161</v>
      </c>
      <c r="F19" s="1484">
        <v>2775</v>
      </c>
    </row>
    <row r="20" spans="1:6" ht="12.75">
      <c r="A20" s="6" t="s">
        <v>2232</v>
      </c>
      <c r="B20" s="1487">
        <v>11306</v>
      </c>
      <c r="C20" s="1486">
        <v>7658</v>
      </c>
      <c r="D20" s="1485">
        <v>1563</v>
      </c>
      <c r="E20" s="1485">
        <v>628</v>
      </c>
      <c r="F20" s="1484">
        <v>1457</v>
      </c>
    </row>
    <row r="21" spans="1:6" ht="12.75">
      <c r="A21" s="6" t="s">
        <v>2231</v>
      </c>
      <c r="B21" s="1487">
        <v>31574</v>
      </c>
      <c r="C21" s="1486">
        <v>27642</v>
      </c>
      <c r="D21" s="1485">
        <v>2081</v>
      </c>
      <c r="E21" s="1485">
        <v>533</v>
      </c>
      <c r="F21" s="1484">
        <v>1318</v>
      </c>
    </row>
    <row r="22" spans="1:6" ht="9" customHeight="1">
      <c r="A22" s="6"/>
      <c r="B22" s="1343"/>
      <c r="C22" s="1493"/>
      <c r="D22" s="1343"/>
      <c r="E22" s="1343"/>
      <c r="F22" s="1398"/>
    </row>
    <row r="23" spans="1:6" ht="12.75">
      <c r="A23" s="1488" t="s">
        <v>2230</v>
      </c>
      <c r="B23" s="1492">
        <v>455338</v>
      </c>
      <c r="C23" s="1491">
        <v>311047</v>
      </c>
      <c r="D23" s="1490">
        <v>67096</v>
      </c>
      <c r="E23" s="1490">
        <v>23240</v>
      </c>
      <c r="F23" s="1489">
        <v>53955</v>
      </c>
    </row>
    <row r="24" spans="1:6" ht="9" customHeight="1">
      <c r="A24" s="1488"/>
      <c r="B24" s="1487"/>
      <c r="C24" s="1486"/>
      <c r="D24" s="1485"/>
      <c r="E24" s="1485"/>
      <c r="F24" s="1484"/>
    </row>
    <row r="25" spans="1:6" ht="12.75">
      <c r="A25" s="6" t="s">
        <v>2229</v>
      </c>
      <c r="B25" s="1487">
        <v>313907</v>
      </c>
      <c r="C25" s="1486">
        <v>217842</v>
      </c>
      <c r="D25" s="1485">
        <v>44407</v>
      </c>
      <c r="E25" s="1485">
        <v>16147</v>
      </c>
      <c r="F25" s="1484">
        <v>35511</v>
      </c>
    </row>
    <row r="26" spans="1:6" ht="12.75">
      <c r="A26" s="1480" t="s">
        <v>2224</v>
      </c>
      <c r="B26" s="1487">
        <v>126155</v>
      </c>
      <c r="C26" s="1486">
        <v>87203</v>
      </c>
      <c r="D26" s="1485">
        <v>17296</v>
      </c>
      <c r="E26" s="1485">
        <v>6368</v>
      </c>
      <c r="F26" s="1484">
        <v>15288</v>
      </c>
    </row>
    <row r="27" spans="1:6" ht="12.75">
      <c r="A27" s="1480" t="s">
        <v>2228</v>
      </c>
      <c r="B27" s="1487">
        <v>230076</v>
      </c>
      <c r="C27" s="1486">
        <v>161172</v>
      </c>
      <c r="D27" s="1485">
        <v>31834</v>
      </c>
      <c r="E27" s="1485">
        <v>11654</v>
      </c>
      <c r="F27" s="1484">
        <v>25416</v>
      </c>
    </row>
    <row r="28" spans="1:6" ht="12.75">
      <c r="A28" s="1482" t="s">
        <v>2224</v>
      </c>
      <c r="B28" s="1487">
        <v>91610</v>
      </c>
      <c r="C28" s="1486">
        <v>65995</v>
      </c>
      <c r="D28" s="1485">
        <v>11141</v>
      </c>
      <c r="E28" s="1485">
        <v>4289</v>
      </c>
      <c r="F28" s="1484">
        <v>10185</v>
      </c>
    </row>
    <row r="29" spans="1:6" ht="12.75">
      <c r="A29" s="1480" t="s">
        <v>2227</v>
      </c>
      <c r="B29" s="1479">
        <v>26590</v>
      </c>
      <c r="C29" s="1478">
        <v>17235</v>
      </c>
      <c r="D29" s="1477">
        <v>4315</v>
      </c>
      <c r="E29" s="1477">
        <v>1569</v>
      </c>
      <c r="F29" s="1476">
        <v>3471</v>
      </c>
    </row>
    <row r="30" spans="1:6" ht="12.75">
      <c r="A30" s="1482" t="s">
        <v>2224</v>
      </c>
      <c r="B30" s="1479">
        <v>10737</v>
      </c>
      <c r="C30" s="1478">
        <v>6181</v>
      </c>
      <c r="D30" s="1477">
        <v>2101</v>
      </c>
      <c r="E30" s="1477">
        <v>779</v>
      </c>
      <c r="F30" s="1476">
        <v>1676</v>
      </c>
    </row>
    <row r="31" spans="1:6" ht="12.75">
      <c r="A31" s="1480" t="s">
        <v>2226</v>
      </c>
      <c r="B31" s="1479"/>
      <c r="C31" s="1478"/>
      <c r="D31" s="1477"/>
      <c r="E31" s="1477"/>
      <c r="F31" s="1476"/>
    </row>
    <row r="32" spans="1:6" ht="12.75">
      <c r="A32" s="1483" t="s">
        <v>2225</v>
      </c>
      <c r="B32" s="1479">
        <v>57241</v>
      </c>
      <c r="C32" s="1478">
        <v>39435</v>
      </c>
      <c r="D32" s="1477">
        <v>8258</v>
      </c>
      <c r="E32" s="1477">
        <v>2924</v>
      </c>
      <c r="F32" s="1476">
        <v>6624</v>
      </c>
    </row>
    <row r="33" spans="1:6" ht="12.75">
      <c r="A33" s="1482" t="s">
        <v>2224</v>
      </c>
      <c r="B33" s="1479">
        <v>23808</v>
      </c>
      <c r="C33" s="1478">
        <v>15027</v>
      </c>
      <c r="D33" s="1477">
        <v>4054</v>
      </c>
      <c r="E33" s="1477">
        <v>1300</v>
      </c>
      <c r="F33" s="1476">
        <v>3427</v>
      </c>
    </row>
    <row r="34" spans="1:6" ht="12.75">
      <c r="A34" s="1470" t="s">
        <v>2223</v>
      </c>
      <c r="B34" s="1479">
        <v>141431</v>
      </c>
      <c r="C34" s="1478">
        <v>93205</v>
      </c>
      <c r="D34" s="1477">
        <v>22689</v>
      </c>
      <c r="E34" s="1477">
        <v>7093</v>
      </c>
      <c r="F34" s="1476">
        <v>18444</v>
      </c>
    </row>
    <row r="35" spans="1:6" ht="12.75">
      <c r="A35" s="1480" t="s">
        <v>2222</v>
      </c>
      <c r="B35" s="1479">
        <v>106175</v>
      </c>
      <c r="C35" s="1478">
        <v>70916</v>
      </c>
      <c r="D35" s="1477">
        <v>16843</v>
      </c>
      <c r="E35" s="1477">
        <v>5255</v>
      </c>
      <c r="F35" s="1476">
        <v>13161</v>
      </c>
    </row>
    <row r="36" spans="1:6" ht="12.75">
      <c r="A36" s="1482" t="s">
        <v>1547</v>
      </c>
      <c r="B36" s="1479">
        <v>51465</v>
      </c>
      <c r="C36" s="1478">
        <v>33882</v>
      </c>
      <c r="D36" s="1477">
        <v>8593</v>
      </c>
      <c r="E36" s="1477">
        <v>2493</v>
      </c>
      <c r="F36" s="1476">
        <v>6497</v>
      </c>
    </row>
    <row r="37" spans="1:6" ht="12.75">
      <c r="A37" s="1481" t="s">
        <v>1563</v>
      </c>
      <c r="B37" s="1479">
        <v>12371</v>
      </c>
      <c r="C37" s="1478">
        <v>8103</v>
      </c>
      <c r="D37" s="1477">
        <v>2197</v>
      </c>
      <c r="E37" s="1477">
        <v>655</v>
      </c>
      <c r="F37" s="1476">
        <v>1416</v>
      </c>
    </row>
    <row r="38" spans="1:6" ht="12.75">
      <c r="A38" s="1482" t="s">
        <v>1529</v>
      </c>
      <c r="B38" s="1479">
        <v>54710</v>
      </c>
      <c r="C38" s="1478">
        <v>37034</v>
      </c>
      <c r="D38" s="1477">
        <v>8250</v>
      </c>
      <c r="E38" s="1477">
        <v>2762</v>
      </c>
      <c r="F38" s="1476">
        <v>6664</v>
      </c>
    </row>
    <row r="39" spans="1:6" ht="12.75">
      <c r="A39" s="1481" t="s">
        <v>1563</v>
      </c>
      <c r="B39" s="1479">
        <v>24603</v>
      </c>
      <c r="C39" s="1478">
        <v>16870</v>
      </c>
      <c r="D39" s="1477">
        <v>3690</v>
      </c>
      <c r="E39" s="1477">
        <v>1370</v>
      </c>
      <c r="F39" s="1476">
        <v>2673</v>
      </c>
    </row>
    <row r="40" spans="1:6" ht="12.75">
      <c r="A40" s="1470" t="s">
        <v>2221</v>
      </c>
      <c r="B40" s="1479"/>
      <c r="C40" s="1478"/>
      <c r="D40" s="1477"/>
      <c r="E40" s="1477"/>
      <c r="F40" s="1476"/>
    </row>
    <row r="41" spans="1:6" ht="12.75">
      <c r="A41" s="1480" t="s">
        <v>1565</v>
      </c>
      <c r="B41" s="1479">
        <v>156045</v>
      </c>
      <c r="C41" s="1478">
        <v>108131</v>
      </c>
      <c r="D41" s="1477">
        <v>21340</v>
      </c>
      <c r="E41" s="1477">
        <v>7989</v>
      </c>
      <c r="F41" s="1476">
        <v>18585</v>
      </c>
    </row>
    <row r="42" spans="1:6" ht="12.75">
      <c r="A42" s="1480" t="s">
        <v>1563</v>
      </c>
      <c r="B42" s="1479">
        <v>137815</v>
      </c>
      <c r="C42" s="1478">
        <v>96947</v>
      </c>
      <c r="D42" s="1477">
        <v>19541</v>
      </c>
      <c r="E42" s="1477">
        <v>7175</v>
      </c>
      <c r="F42" s="1476">
        <v>14152</v>
      </c>
    </row>
    <row r="43" spans="1:6" ht="9.75" customHeight="1">
      <c r="A43" s="1475"/>
      <c r="B43" s="1474"/>
      <c r="C43" s="1473"/>
      <c r="D43" s="1472"/>
      <c r="E43" s="1472"/>
      <c r="F43" s="1471"/>
    </row>
    <row r="44" spans="1:6" ht="12.75">
      <c r="A44" s="1470" t="s">
        <v>423</v>
      </c>
      <c r="B44" s="1467">
        <v>2.89</v>
      </c>
      <c r="C44" s="1466">
        <v>2.95</v>
      </c>
      <c r="D44" s="1465">
        <v>2.7</v>
      </c>
      <c r="E44" s="1465">
        <v>2.84</v>
      </c>
      <c r="F44" s="1469">
        <v>2.819924010749699</v>
      </c>
    </row>
    <row r="45" spans="1:6" ht="12.75">
      <c r="A45" s="1468" t="s">
        <v>2220</v>
      </c>
      <c r="B45" s="1467">
        <v>3.42</v>
      </c>
      <c r="C45" s="1466">
        <v>3.48</v>
      </c>
      <c r="D45" s="1465">
        <v>3.22</v>
      </c>
      <c r="E45" s="1465">
        <v>3.31</v>
      </c>
      <c r="F45" s="1464" t="s">
        <v>2219</v>
      </c>
    </row>
    <row r="46" spans="1:6" ht="9" customHeight="1">
      <c r="A46" s="65"/>
      <c r="B46" s="665"/>
      <c r="C46" s="679"/>
      <c r="D46" s="642"/>
      <c r="E46" s="642"/>
      <c r="F46" s="999"/>
    </row>
    <row r="47" ht="9.75" customHeight="1"/>
    <row r="48" ht="12.75" customHeight="1">
      <c r="A48" s="90" t="s">
        <v>68</v>
      </c>
    </row>
    <row r="49" ht="12.75">
      <c r="A49" s="90" t="s">
        <v>298</v>
      </c>
    </row>
    <row r="50" ht="12.75">
      <c r="A50" s="16" t="s">
        <v>2218</v>
      </c>
    </row>
    <row r="51" ht="12.75">
      <c r="A51" s="17" t="s">
        <v>2217</v>
      </c>
    </row>
    <row r="52" ht="12.75">
      <c r="A52" s="17" t="s">
        <v>2216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2.140625" style="0" customWidth="1"/>
    <col min="3" max="3" width="9.421875" style="0" customWidth="1"/>
    <col min="4" max="4" width="12.140625" style="0" customWidth="1"/>
    <col min="5" max="5" width="10.28125" style="0" customWidth="1"/>
    <col min="6" max="6" width="11.7109375" style="0" customWidth="1"/>
    <col min="7" max="7" width="12.140625" style="0" customWidth="1"/>
    <col min="8" max="8" width="9.421875" style="0" customWidth="1"/>
  </cols>
  <sheetData>
    <row r="1" spans="1:8" ht="15.75">
      <c r="A1" s="13" t="s">
        <v>2262</v>
      </c>
      <c r="B1" s="47"/>
      <c r="C1" s="47"/>
      <c r="D1" s="47"/>
      <c r="E1" s="47"/>
      <c r="F1" s="47"/>
      <c r="G1" s="47"/>
      <c r="H1" s="47"/>
    </row>
    <row r="2" spans="1:8" ht="15.75">
      <c r="A2" s="13" t="s">
        <v>2261</v>
      </c>
      <c r="B2" s="47"/>
      <c r="C2" s="47"/>
      <c r="D2" s="47"/>
      <c r="E2" s="47"/>
      <c r="F2" s="47"/>
      <c r="G2" s="47"/>
      <c r="H2" s="47"/>
    </row>
    <row r="3" ht="12.75" customHeight="1" thickBot="1">
      <c r="A3" s="326" t="s">
        <v>47</v>
      </c>
    </row>
    <row r="4" spans="1:8" s="30" customFormat="1" ht="24" customHeight="1" thickTop="1">
      <c r="A4" s="925"/>
      <c r="B4" s="925"/>
      <c r="C4" s="925"/>
      <c r="D4" s="24" t="s">
        <v>2260</v>
      </c>
      <c r="E4" s="24"/>
      <c r="F4" s="143"/>
      <c r="G4" s="24" t="s">
        <v>2259</v>
      </c>
      <c r="H4" s="24"/>
    </row>
    <row r="5" spans="1:8" s="403" customFormat="1" ht="34.5" customHeight="1">
      <c r="A5" s="38" t="s">
        <v>82</v>
      </c>
      <c r="B5" s="38" t="s">
        <v>725</v>
      </c>
      <c r="C5" s="38" t="s">
        <v>422</v>
      </c>
      <c r="D5" s="38" t="s">
        <v>725</v>
      </c>
      <c r="E5" s="38" t="s">
        <v>422</v>
      </c>
      <c r="F5" s="105" t="s">
        <v>2258</v>
      </c>
      <c r="G5" s="38" t="s">
        <v>725</v>
      </c>
      <c r="H5" s="489" t="s">
        <v>422</v>
      </c>
    </row>
    <row r="6" spans="1:7" ht="12.75">
      <c r="A6" s="6"/>
      <c r="B6" s="6"/>
      <c r="C6" s="6"/>
      <c r="D6" s="6"/>
      <c r="E6" s="6"/>
      <c r="F6" s="6"/>
      <c r="G6" s="6"/>
    </row>
    <row r="7" spans="1:8" ht="12.75">
      <c r="A7" s="72">
        <v>1950</v>
      </c>
      <c r="B7" s="469">
        <v>111858</v>
      </c>
      <c r="C7" s="722">
        <v>96460</v>
      </c>
      <c r="D7" s="21">
        <v>463230</v>
      </c>
      <c r="E7" s="156" t="s">
        <v>69</v>
      </c>
      <c r="F7" s="96">
        <v>36564</v>
      </c>
      <c r="G7" s="541">
        <v>4.14</v>
      </c>
      <c r="H7" s="1502" t="s">
        <v>69</v>
      </c>
    </row>
    <row r="8" spans="1:8" ht="12.75">
      <c r="A8" s="72">
        <v>1960</v>
      </c>
      <c r="B8" s="469">
        <v>153064</v>
      </c>
      <c r="C8" s="722">
        <v>129481</v>
      </c>
      <c r="D8" s="21">
        <v>592807</v>
      </c>
      <c r="E8" s="1362">
        <v>555894</v>
      </c>
      <c r="F8" s="96">
        <v>39965</v>
      </c>
      <c r="G8" s="541">
        <v>3.87</v>
      </c>
      <c r="H8" s="1501">
        <v>4.29</v>
      </c>
    </row>
    <row r="9" spans="1:8" ht="12.75">
      <c r="A9" s="72">
        <v>1970</v>
      </c>
      <c r="B9" s="469">
        <v>203088</v>
      </c>
      <c r="C9" s="722">
        <v>170358</v>
      </c>
      <c r="D9" s="21">
        <v>730095</v>
      </c>
      <c r="E9" s="1362">
        <v>678343</v>
      </c>
      <c r="F9" s="96">
        <v>38466</v>
      </c>
      <c r="G9" s="541">
        <v>3.59</v>
      </c>
      <c r="H9" s="1501">
        <v>3.98</v>
      </c>
    </row>
    <row r="10" spans="1:8" ht="12.75">
      <c r="A10" s="72">
        <v>1980</v>
      </c>
      <c r="B10" s="469">
        <v>294052</v>
      </c>
      <c r="C10" s="722">
        <v>226035</v>
      </c>
      <c r="D10" s="21">
        <v>925092</v>
      </c>
      <c r="E10" s="1362">
        <v>814983</v>
      </c>
      <c r="F10" s="96">
        <v>39599</v>
      </c>
      <c r="G10" s="541">
        <v>3.15</v>
      </c>
      <c r="H10" s="1501">
        <v>3.61</v>
      </c>
    </row>
    <row r="11" spans="1:8" ht="12.75">
      <c r="A11" s="72">
        <v>1990</v>
      </c>
      <c r="B11" s="469">
        <v>356268</v>
      </c>
      <c r="C11" s="722">
        <v>263456</v>
      </c>
      <c r="D11" s="21">
        <v>1070607</v>
      </c>
      <c r="E11" s="1362">
        <v>915783</v>
      </c>
      <c r="F11" s="96">
        <v>37632</v>
      </c>
      <c r="G11" s="541">
        <v>3.01</v>
      </c>
      <c r="H11" s="1501">
        <v>3.48</v>
      </c>
    </row>
    <row r="12" spans="1:8" ht="12.75">
      <c r="A12" s="72" t="s">
        <v>73</v>
      </c>
      <c r="B12" s="469">
        <v>403240</v>
      </c>
      <c r="C12" s="722">
        <v>287068</v>
      </c>
      <c r="D12" s="21">
        <v>1175755</v>
      </c>
      <c r="E12" s="1362">
        <v>982348</v>
      </c>
      <c r="F12" s="96">
        <v>35782</v>
      </c>
      <c r="G12" s="541">
        <v>2.92</v>
      </c>
      <c r="H12" s="1501">
        <v>3.42</v>
      </c>
    </row>
    <row r="13" spans="1:9" ht="12.75">
      <c r="A13" s="99" t="s">
        <v>71</v>
      </c>
      <c r="B13" s="469">
        <v>455338</v>
      </c>
      <c r="C13" s="722">
        <v>313907</v>
      </c>
      <c r="D13" s="21">
        <v>1317421</v>
      </c>
      <c r="E13" s="1362">
        <v>1074173</v>
      </c>
      <c r="F13" s="96">
        <v>42880</v>
      </c>
      <c r="G13" s="541">
        <v>2.893281474421199</v>
      </c>
      <c r="H13" s="1501">
        <v>3.42</v>
      </c>
      <c r="I13" s="1501"/>
    </row>
    <row r="14" spans="1:8" ht="12.75">
      <c r="A14" s="65"/>
      <c r="B14" s="1500"/>
      <c r="C14" s="65"/>
      <c r="D14" s="1500"/>
      <c r="E14" s="65"/>
      <c r="F14" s="65"/>
      <c r="G14" s="65"/>
      <c r="H14" s="64"/>
    </row>
    <row r="16" ht="12.75">
      <c r="A16" s="17" t="s">
        <v>2257</v>
      </c>
    </row>
    <row r="17" ht="12.75">
      <c r="A17" s="16" t="s">
        <v>2256</v>
      </c>
    </row>
    <row r="18" ht="12.75">
      <c r="A18" s="16" t="s">
        <v>2255</v>
      </c>
    </row>
    <row r="19" ht="12.75">
      <c r="A19" s="17" t="s">
        <v>2254</v>
      </c>
    </row>
    <row r="20" ht="12.75">
      <c r="A20" s="17" t="s">
        <v>2253</v>
      </c>
    </row>
    <row r="21" ht="12.75">
      <c r="A21" s="17" t="s">
        <v>2252</v>
      </c>
    </row>
    <row r="22" ht="12.75">
      <c r="A22" s="17" t="s">
        <v>2251</v>
      </c>
    </row>
    <row r="23" ht="12.75">
      <c r="A23" s="62" t="s">
        <v>2250</v>
      </c>
    </row>
    <row r="24" ht="12.75">
      <c r="A24" s="16" t="s">
        <v>2249</v>
      </c>
    </row>
    <row r="25" ht="12.75">
      <c r="A25" s="17" t="s">
        <v>2248</v>
      </c>
    </row>
    <row r="26" ht="12.75">
      <c r="A26" s="17" t="s">
        <v>2247</v>
      </c>
    </row>
    <row r="27" ht="12.75">
      <c r="A27" s="17" t="s">
        <v>2246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3" width="20.7109375" style="0" customWidth="1"/>
    <col min="4" max="4" width="20.140625" style="0" customWidth="1"/>
  </cols>
  <sheetData>
    <row r="1" spans="1:4" ht="15.75">
      <c r="A1" s="13" t="s">
        <v>2273</v>
      </c>
      <c r="B1" s="47"/>
      <c r="C1" s="47"/>
      <c r="D1" s="47"/>
    </row>
    <row r="2" spans="1:4" ht="15.75">
      <c r="A2" s="13" t="s">
        <v>2272</v>
      </c>
      <c r="B2" s="47"/>
      <c r="C2" s="47"/>
      <c r="D2" s="47"/>
    </row>
    <row r="3" ht="12.75">
      <c r="A3" t="s">
        <v>47</v>
      </c>
    </row>
    <row r="4" spans="1:4" ht="12.75">
      <c r="A4" s="47" t="s">
        <v>2271</v>
      </c>
      <c r="B4" s="47"/>
      <c r="C4" s="47"/>
      <c r="D4" s="47"/>
    </row>
    <row r="5" spans="1:4" ht="12.75">
      <c r="A5" s="1507" t="s">
        <v>2270</v>
      </c>
      <c r="B5" s="47"/>
      <c r="C5" s="47"/>
      <c r="D5" s="47"/>
    </row>
    <row r="6" spans="1:4" ht="12.75">
      <c r="A6" s="1507" t="s">
        <v>2269</v>
      </c>
      <c r="B6" s="47"/>
      <c r="C6" s="47"/>
      <c r="D6" s="47"/>
    </row>
    <row r="7" spans="1:4" ht="12.75">
      <c r="A7" s="713" t="s">
        <v>2268</v>
      </c>
      <c r="B7" s="47"/>
      <c r="C7" s="47"/>
      <c r="D7" s="47"/>
    </row>
    <row r="8" ht="13.5" thickBot="1"/>
    <row r="9" spans="1:4" ht="34.5" customHeight="1" thickTop="1">
      <c r="A9" s="80" t="s">
        <v>138</v>
      </c>
      <c r="B9" s="1506" t="s">
        <v>725</v>
      </c>
      <c r="C9" s="1506" t="s">
        <v>2267</v>
      </c>
      <c r="D9" s="78" t="s">
        <v>2266</v>
      </c>
    </row>
    <row r="10" spans="1:4" ht="12.75">
      <c r="A10" s="653"/>
      <c r="B10" s="1043"/>
      <c r="C10" s="1043"/>
      <c r="D10" s="403"/>
    </row>
    <row r="11" spans="1:4" ht="12.75">
      <c r="A11" s="725">
        <v>2000</v>
      </c>
      <c r="B11" s="1505">
        <v>386824</v>
      </c>
      <c r="C11" s="1504">
        <v>1175755</v>
      </c>
      <c r="D11" s="1503">
        <v>3.04</v>
      </c>
    </row>
    <row r="12" spans="1:4" ht="12.75">
      <c r="A12" s="725">
        <v>2001</v>
      </c>
      <c r="B12" s="1505">
        <v>411647</v>
      </c>
      <c r="C12" s="1504">
        <v>1188615</v>
      </c>
      <c r="D12" s="1503">
        <v>2.887461830160307</v>
      </c>
    </row>
    <row r="13" spans="1:4" ht="12.75">
      <c r="A13" s="725">
        <v>2002</v>
      </c>
      <c r="B13" s="1505">
        <v>415479</v>
      </c>
      <c r="C13" s="1504">
        <v>1208537</v>
      </c>
      <c r="D13" s="1503">
        <v>2.908779986473444</v>
      </c>
    </row>
    <row r="14" spans="1:4" ht="12.75">
      <c r="A14" s="725">
        <v>2003</v>
      </c>
      <c r="B14" s="1505">
        <v>419441</v>
      </c>
      <c r="C14" s="1504">
        <v>1221885</v>
      </c>
      <c r="D14" s="1503">
        <v>2.91</v>
      </c>
    </row>
    <row r="15" spans="1:4" ht="12.75">
      <c r="A15" s="725">
        <v>2004</v>
      </c>
      <c r="B15" s="1505">
        <v>427673</v>
      </c>
      <c r="C15" s="1504">
        <v>1227008</v>
      </c>
      <c r="D15" s="1503">
        <v>2.87</v>
      </c>
    </row>
    <row r="16" spans="1:4" ht="12.75">
      <c r="A16" s="725">
        <v>2005</v>
      </c>
      <c r="B16" s="1505">
        <v>430007</v>
      </c>
      <c r="C16" s="1504">
        <v>1238158</v>
      </c>
      <c r="D16" s="1503">
        <v>2.8793903355061663</v>
      </c>
    </row>
    <row r="17" spans="1:4" ht="12.75">
      <c r="A17" s="725">
        <v>2006</v>
      </c>
      <c r="B17" s="1505">
        <v>432632</v>
      </c>
      <c r="C17" s="1504">
        <v>1247951</v>
      </c>
      <c r="D17" s="1503">
        <v>2.88</v>
      </c>
    </row>
    <row r="18" spans="1:4" ht="12.75">
      <c r="A18" s="725">
        <v>2007</v>
      </c>
      <c r="B18" s="1505">
        <v>439685</v>
      </c>
      <c r="C18" s="1504">
        <v>1247553</v>
      </c>
      <c r="D18" s="1503">
        <v>2.837379032716604</v>
      </c>
    </row>
    <row r="19" spans="1:4" ht="12.75">
      <c r="A19" s="725">
        <v>2008</v>
      </c>
      <c r="B19" s="1505">
        <v>437105</v>
      </c>
      <c r="C19" s="1504">
        <v>1253999</v>
      </c>
      <c r="D19" s="1503">
        <v>2.868873611603619</v>
      </c>
    </row>
    <row r="20" spans="1:4" ht="12.75">
      <c r="A20" s="725">
        <v>2009</v>
      </c>
      <c r="B20" s="1505">
        <v>446136</v>
      </c>
      <c r="C20" s="1504">
        <v>1260211</v>
      </c>
      <c r="D20" s="1503">
        <v>2.8247238510230064</v>
      </c>
    </row>
    <row r="21" spans="1:4" ht="12.75">
      <c r="A21" s="724">
        <v>2010</v>
      </c>
      <c r="B21" s="1505">
        <v>445812</v>
      </c>
      <c r="C21" s="1504">
        <v>1320741</v>
      </c>
      <c r="D21" s="1503">
        <v>2.96</v>
      </c>
    </row>
    <row r="22" spans="1:4" ht="12.75">
      <c r="A22" s="65"/>
      <c r="B22" s="65"/>
      <c r="C22" s="65"/>
      <c r="D22" s="64"/>
    </row>
    <row r="23" spans="1:4" ht="12.75">
      <c r="A23" s="63"/>
      <c r="B23" s="63"/>
      <c r="C23" s="63"/>
      <c r="D23" s="63"/>
    </row>
    <row r="24" ht="12.75">
      <c r="A24" s="16" t="s">
        <v>2265</v>
      </c>
    </row>
    <row r="25" ht="12.75">
      <c r="A25" s="16" t="s">
        <v>2264</v>
      </c>
    </row>
    <row r="26" ht="12.75">
      <c r="A26" s="16" t="s">
        <v>2263</v>
      </c>
    </row>
  </sheetData>
  <sheetProtection/>
  <hyperlinks>
    <hyperlink ref="A25" r:id="rId1" display="http://factfinder2.census.gov/faces/nav/jsf/pages/index.xhtml"/>
  </hyperlinks>
  <printOptions horizontalCentered="1"/>
  <pageMargins left="1" right="1" top="1" bottom="1" header="0.5" footer="0.5"/>
  <pageSetup horizontalDpi="600" verticalDpi="600" orientation="portrait" r:id="rId2"/>
  <headerFooter alignWithMargins="0">
    <oddFooter>&amp;L&amp;"Arial,Italic"&amp;9      The State of Hawaii Data Book 2011&amp;R&amp;"Arial"&amp;9http://www.hawaii.gov/dbedt/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3" width="15.7109375" style="0" customWidth="1"/>
    <col min="4" max="4" width="14.140625" style="0" customWidth="1"/>
  </cols>
  <sheetData>
    <row r="1" spans="1:4" ht="15.75">
      <c r="A1" s="13" t="s">
        <v>2289</v>
      </c>
      <c r="B1" s="47"/>
      <c r="C1" s="47"/>
      <c r="D1" s="47"/>
    </row>
    <row r="2" spans="1:4" ht="15.75">
      <c r="A2" s="13" t="s">
        <v>2288</v>
      </c>
      <c r="B2" s="47"/>
      <c r="C2" s="47"/>
      <c r="D2" s="47"/>
    </row>
    <row r="3" ht="12.75" customHeight="1" thickBot="1">
      <c r="A3" s="326" t="s">
        <v>47</v>
      </c>
    </row>
    <row r="4" spans="1:4" s="822" customFormat="1" ht="34.5" customHeight="1" thickTop="1">
      <c r="A4" s="79" t="s">
        <v>1446</v>
      </c>
      <c r="B4" s="1514">
        <v>36617</v>
      </c>
      <c r="C4" s="1514">
        <v>40269</v>
      </c>
      <c r="D4" s="1170" t="s">
        <v>2287</v>
      </c>
    </row>
    <row r="5" spans="1:4" ht="12.75">
      <c r="A5" s="6"/>
      <c r="B5" s="6"/>
      <c r="C5" s="6"/>
      <c r="D5" s="651"/>
    </row>
    <row r="6" spans="1:4" ht="12.75">
      <c r="A6" s="6" t="s">
        <v>2286</v>
      </c>
      <c r="B6" s="1511">
        <v>460542</v>
      </c>
      <c r="C6" s="1511">
        <v>519508</v>
      </c>
      <c r="D6" s="1509">
        <v>12.803609659922438</v>
      </c>
    </row>
    <row r="7" spans="1:4" ht="12.75">
      <c r="A7" s="6" t="s">
        <v>2285</v>
      </c>
      <c r="B7" s="1511">
        <v>403240</v>
      </c>
      <c r="C7" s="1511">
        <v>455338</v>
      </c>
      <c r="D7" s="1509">
        <v>12.91984922130741</v>
      </c>
    </row>
    <row r="8" spans="1:4" ht="12.75">
      <c r="A8" s="169" t="s">
        <v>1545</v>
      </c>
      <c r="B8" s="1511">
        <v>16324</v>
      </c>
      <c r="C8" s="1511">
        <v>16597</v>
      </c>
      <c r="D8" s="1509">
        <v>1.6723842195540308</v>
      </c>
    </row>
    <row r="9" spans="1:4" ht="12.75">
      <c r="A9" s="169" t="s">
        <v>1544</v>
      </c>
      <c r="B9" s="1511">
        <v>60907</v>
      </c>
      <c r="C9" s="1511">
        <v>61422</v>
      </c>
      <c r="D9" s="1509">
        <v>0.8455514144515409</v>
      </c>
    </row>
    <row r="10" spans="1:4" ht="12.75">
      <c r="A10" s="169" t="s">
        <v>1543</v>
      </c>
      <c r="B10" s="1511">
        <v>88254</v>
      </c>
      <c r="C10" s="1511">
        <v>75796</v>
      </c>
      <c r="D10" s="1509">
        <v>-14.116074058966166</v>
      </c>
    </row>
    <row r="11" spans="1:4" ht="12.75">
      <c r="A11" s="169" t="s">
        <v>2284</v>
      </c>
      <c r="B11" s="1511">
        <v>89742</v>
      </c>
      <c r="C11" s="1511">
        <v>93993</v>
      </c>
      <c r="D11" s="1509">
        <v>4.736912482449689</v>
      </c>
    </row>
    <row r="12" spans="1:4" ht="12.75">
      <c r="A12" s="169" t="s">
        <v>2283</v>
      </c>
      <c r="B12" s="1511">
        <v>57934</v>
      </c>
      <c r="C12" s="1511">
        <v>94650</v>
      </c>
      <c r="D12" s="1509">
        <v>63.37556529844306</v>
      </c>
    </row>
    <row r="13" spans="1:4" ht="12.75">
      <c r="A13" s="169" t="s">
        <v>1563</v>
      </c>
      <c r="B13" s="1511">
        <v>90079</v>
      </c>
      <c r="C13" s="1511">
        <v>112880</v>
      </c>
      <c r="D13" s="1509">
        <v>25.3122259350126</v>
      </c>
    </row>
    <row r="14" spans="1:7" ht="12" customHeight="1">
      <c r="A14" s="1297" t="s">
        <v>2282</v>
      </c>
      <c r="B14" s="1511">
        <v>47296</v>
      </c>
      <c r="C14" s="1511">
        <v>57317</v>
      </c>
      <c r="D14" s="1509">
        <v>21.187838294993234</v>
      </c>
      <c r="E14" s="1513"/>
      <c r="F14" s="1512"/>
      <c r="G14" s="1512"/>
    </row>
    <row r="15" spans="1:7" ht="12" customHeight="1">
      <c r="A15" s="739" t="s">
        <v>2281</v>
      </c>
      <c r="B15" s="1511">
        <v>33957</v>
      </c>
      <c r="C15" s="1511">
        <v>38401</v>
      </c>
      <c r="D15" s="1509">
        <v>13.087139617751864</v>
      </c>
      <c r="E15" s="1513"/>
      <c r="F15" s="1512"/>
      <c r="G15" s="1512"/>
    </row>
    <row r="16" spans="1:7" ht="12" customHeight="1">
      <c r="A16" s="739" t="s">
        <v>1699</v>
      </c>
      <c r="B16" s="1511">
        <v>8826</v>
      </c>
      <c r="C16" s="1511">
        <v>17162</v>
      </c>
      <c r="D16" s="1509">
        <v>94.44822116474054</v>
      </c>
      <c r="E16" s="1513"/>
      <c r="F16" s="1512"/>
      <c r="G16" s="1512"/>
    </row>
    <row r="17" spans="1:4" ht="12.75">
      <c r="A17" s="6" t="s">
        <v>2280</v>
      </c>
      <c r="B17" s="1511">
        <v>1175755</v>
      </c>
      <c r="C17" s="1511">
        <v>1317421</v>
      </c>
      <c r="D17" s="1509">
        <v>12.048938767005032</v>
      </c>
    </row>
    <row r="18" spans="1:4" ht="12.75">
      <c r="A18" s="6" t="s">
        <v>2279</v>
      </c>
      <c r="B18" s="1510">
        <v>2.92</v>
      </c>
      <c r="C18" s="1510">
        <v>2.89</v>
      </c>
      <c r="D18" s="1509">
        <v>-1.027397260273966</v>
      </c>
    </row>
    <row r="19" spans="1:4" ht="12.75">
      <c r="A19" s="65"/>
      <c r="B19" s="65"/>
      <c r="C19" s="65"/>
      <c r="D19" s="999"/>
    </row>
    <row r="21" ht="12.75">
      <c r="A21" s="1508" t="s">
        <v>2278</v>
      </c>
    </row>
    <row r="22" ht="12.75">
      <c r="A22" s="387" t="s">
        <v>2277</v>
      </c>
    </row>
    <row r="23" ht="12.75">
      <c r="A23" s="387" t="s">
        <v>2276</v>
      </c>
    </row>
    <row r="24" ht="12.75">
      <c r="A24" s="387" t="s">
        <v>2248</v>
      </c>
    </row>
    <row r="25" ht="12.75">
      <c r="A25" s="387" t="s">
        <v>2275</v>
      </c>
    </row>
    <row r="26" ht="12.75">
      <c r="A26" s="387" t="s">
        <v>2274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4" width="10.7109375" style="0" customWidth="1"/>
    <col min="5" max="5" width="14.421875" style="0" customWidth="1"/>
    <col min="6" max="7" width="10.7109375" style="0" customWidth="1"/>
  </cols>
  <sheetData>
    <row r="1" spans="1:7" ht="15.75">
      <c r="A1" s="85" t="s">
        <v>2298</v>
      </c>
      <c r="B1" s="47"/>
      <c r="C1" s="47"/>
      <c r="D1" s="47"/>
      <c r="E1" s="47"/>
      <c r="F1" s="47"/>
      <c r="G1" s="47"/>
    </row>
    <row r="2" spans="1:7" ht="15.75">
      <c r="A2" s="13" t="s">
        <v>2297</v>
      </c>
      <c r="B2" s="47"/>
      <c r="C2" s="47"/>
      <c r="D2" s="47"/>
      <c r="E2" s="47"/>
      <c r="F2" s="47"/>
      <c r="G2" s="47"/>
    </row>
    <row r="3" spans="1:7" ht="15.75">
      <c r="A3" s="1521" t="s">
        <v>669</v>
      </c>
      <c r="B3" s="47"/>
      <c r="C3" s="47" t="s">
        <v>47</v>
      </c>
      <c r="D3" s="47"/>
      <c r="E3" s="47" t="s">
        <v>47</v>
      </c>
      <c r="F3" s="47"/>
      <c r="G3" s="47"/>
    </row>
    <row r="4" ht="12.75" customHeight="1" thickBot="1">
      <c r="A4" s="1081" t="s">
        <v>47</v>
      </c>
    </row>
    <row r="5" spans="1:7" s="318" customFormat="1" ht="31.5" customHeight="1" thickTop="1">
      <c r="A5" s="1520" t="s">
        <v>339</v>
      </c>
      <c r="B5" s="321" t="s">
        <v>725</v>
      </c>
      <c r="C5" s="320"/>
      <c r="D5" s="321" t="s">
        <v>2267</v>
      </c>
      <c r="E5" s="320"/>
      <c r="F5" s="1506" t="s">
        <v>2296</v>
      </c>
      <c r="G5" s="321"/>
    </row>
    <row r="6" spans="1:7" s="28" customFormat="1" ht="24" customHeight="1">
      <c r="A6" s="728" t="s">
        <v>2295</v>
      </c>
      <c r="B6" s="728">
        <v>2000</v>
      </c>
      <c r="C6" s="727">
        <v>2010</v>
      </c>
      <c r="D6" s="728">
        <v>2000</v>
      </c>
      <c r="E6" s="728">
        <v>2010</v>
      </c>
      <c r="F6" s="1338">
        <v>2000</v>
      </c>
      <c r="G6" s="726">
        <v>2010</v>
      </c>
    </row>
    <row r="7" spans="1:6" ht="12.75" customHeight="1">
      <c r="A7" s="6"/>
      <c r="B7" s="6"/>
      <c r="C7" s="652"/>
      <c r="D7" s="6"/>
      <c r="E7" s="6"/>
      <c r="F7" s="652"/>
    </row>
    <row r="8" spans="1:7" ht="12.75" customHeight="1">
      <c r="A8" s="516" t="s">
        <v>290</v>
      </c>
      <c r="B8" s="336">
        <v>403240</v>
      </c>
      <c r="C8" s="1371">
        <v>455338</v>
      </c>
      <c r="D8" s="336">
        <v>1175755</v>
      </c>
      <c r="E8" s="1268">
        <v>1317421</v>
      </c>
      <c r="F8" s="1519">
        <v>2.92</v>
      </c>
      <c r="G8" s="1518">
        <v>2.893281474421199</v>
      </c>
    </row>
    <row r="9" spans="1:7" ht="12.75" customHeight="1">
      <c r="A9" s="6"/>
      <c r="B9" s="45"/>
      <c r="C9" s="969"/>
      <c r="D9" s="45"/>
      <c r="E9" s="45"/>
      <c r="F9" s="1517"/>
      <c r="G9" s="1516"/>
    </row>
    <row r="10" spans="1:7" ht="12.75" customHeight="1">
      <c r="A10" s="6" t="s">
        <v>339</v>
      </c>
      <c r="B10" s="45"/>
      <c r="C10" s="969"/>
      <c r="D10" s="45"/>
      <c r="E10" s="45"/>
      <c r="F10" s="1517"/>
      <c r="G10" s="1516"/>
    </row>
    <row r="11" spans="1:7" ht="12.75" customHeight="1">
      <c r="A11" s="331" t="s">
        <v>230</v>
      </c>
      <c r="B11" s="45">
        <v>52985</v>
      </c>
      <c r="C11" s="969">
        <v>67096</v>
      </c>
      <c r="D11" s="45">
        <v>145873</v>
      </c>
      <c r="E11" s="761">
        <v>181435</v>
      </c>
      <c r="F11" s="1517">
        <v>2.75</v>
      </c>
      <c r="G11" s="1516">
        <v>2.7041105281984024</v>
      </c>
    </row>
    <row r="12" spans="1:7" ht="12.75" customHeight="1">
      <c r="A12" s="331" t="s">
        <v>228</v>
      </c>
      <c r="B12" s="45">
        <v>43622</v>
      </c>
      <c r="C12" s="969">
        <v>53955</v>
      </c>
      <c r="D12" s="45">
        <v>126840</v>
      </c>
      <c r="E12" s="761">
        <v>152149</v>
      </c>
      <c r="F12" s="1517">
        <v>2.907707120260419</v>
      </c>
      <c r="G12" s="1516">
        <v>2.819924010749699</v>
      </c>
    </row>
    <row r="13" spans="1:7" ht="12.75" customHeight="1">
      <c r="A13" s="331" t="s">
        <v>337</v>
      </c>
      <c r="B13" s="45">
        <v>286450</v>
      </c>
      <c r="C13" s="969">
        <v>311047</v>
      </c>
      <c r="D13" s="45">
        <v>845211</v>
      </c>
      <c r="E13" s="761">
        <v>917907</v>
      </c>
      <c r="F13" s="1517">
        <v>2.95</v>
      </c>
      <c r="G13" s="1516">
        <v>2.9510234787668743</v>
      </c>
    </row>
    <row r="14" spans="1:7" ht="12.75" customHeight="1">
      <c r="A14" s="331" t="s">
        <v>224</v>
      </c>
      <c r="B14" s="45">
        <v>20183</v>
      </c>
      <c r="C14" s="969">
        <v>23240</v>
      </c>
      <c r="D14" s="45">
        <v>57831</v>
      </c>
      <c r="E14" s="761">
        <v>65930</v>
      </c>
      <c r="F14" s="1517">
        <v>2.87</v>
      </c>
      <c r="G14" s="1516">
        <v>2.836919104991394</v>
      </c>
    </row>
    <row r="15" spans="1:7" ht="12.75" customHeight="1">
      <c r="A15" s="6"/>
      <c r="B15" s="45"/>
      <c r="C15" s="969"/>
      <c r="D15" s="45"/>
      <c r="E15" s="761"/>
      <c r="F15" s="1517"/>
      <c r="G15" s="1516"/>
    </row>
    <row r="16" spans="1:7" ht="12.75" customHeight="1">
      <c r="A16" s="6" t="s">
        <v>232</v>
      </c>
      <c r="B16" s="45"/>
      <c r="C16" s="969"/>
      <c r="D16" s="45"/>
      <c r="E16" s="761"/>
      <c r="F16" s="1517"/>
      <c r="G16" s="1516"/>
    </row>
    <row r="17" spans="1:7" ht="12.75" customHeight="1">
      <c r="A17" s="331" t="s">
        <v>230</v>
      </c>
      <c r="B17" s="45">
        <v>52985</v>
      </c>
      <c r="C17" s="969">
        <v>67096</v>
      </c>
      <c r="D17" s="45">
        <v>145873</v>
      </c>
      <c r="E17" s="761">
        <v>181435</v>
      </c>
      <c r="F17" s="1517">
        <v>2.75</v>
      </c>
      <c r="G17" s="1516">
        <v>2.7041105281984024</v>
      </c>
    </row>
    <row r="18" spans="1:7" ht="12.75" customHeight="1">
      <c r="A18" s="331" t="s">
        <v>336</v>
      </c>
      <c r="B18" s="45">
        <v>40156</v>
      </c>
      <c r="C18" s="969">
        <v>50215</v>
      </c>
      <c r="D18" s="45">
        <v>116417</v>
      </c>
      <c r="E18" s="761">
        <v>141691</v>
      </c>
      <c r="F18" s="1517">
        <v>2.9</v>
      </c>
      <c r="G18" s="1516">
        <v>2.8216867469879516</v>
      </c>
    </row>
    <row r="19" spans="1:7" ht="12.75" customHeight="1">
      <c r="A19" s="331" t="s">
        <v>227</v>
      </c>
      <c r="B19" s="45">
        <v>1161</v>
      </c>
      <c r="C19" s="969">
        <v>1158</v>
      </c>
      <c r="D19" s="45">
        <v>3182</v>
      </c>
      <c r="E19" s="761">
        <v>3135</v>
      </c>
      <c r="F19" s="1517">
        <v>2.74</v>
      </c>
      <c r="G19" s="1516">
        <v>2.7072538860103625</v>
      </c>
    </row>
    <row r="20" spans="1:7" ht="12.75" customHeight="1">
      <c r="A20" s="331" t="s">
        <v>226</v>
      </c>
      <c r="B20" s="45">
        <v>2305</v>
      </c>
      <c r="C20" s="969">
        <v>2582</v>
      </c>
      <c r="D20" s="45">
        <v>7241</v>
      </c>
      <c r="E20" s="761">
        <v>7323</v>
      </c>
      <c r="F20" s="1517">
        <v>3.14</v>
      </c>
      <c r="G20" s="1516">
        <v>2.8361735089078235</v>
      </c>
    </row>
    <row r="21" spans="1:7" ht="12.75" customHeight="1">
      <c r="A21" s="331" t="s">
        <v>358</v>
      </c>
      <c r="B21" s="45">
        <v>286450</v>
      </c>
      <c r="C21" s="969">
        <v>311047</v>
      </c>
      <c r="D21" s="45">
        <v>845211</v>
      </c>
      <c r="E21" s="761">
        <v>917907</v>
      </c>
      <c r="F21" s="1517">
        <v>2.95</v>
      </c>
      <c r="G21" s="1516">
        <v>2.9510234787668743</v>
      </c>
    </row>
    <row r="22" spans="1:7" ht="12.75" customHeight="1">
      <c r="A22" s="331" t="s">
        <v>224</v>
      </c>
      <c r="B22" s="45">
        <v>20147</v>
      </c>
      <c r="C22" s="969">
        <v>23213</v>
      </c>
      <c r="D22" s="45">
        <v>57671</v>
      </c>
      <c r="E22" s="761">
        <v>65760</v>
      </c>
      <c r="F22" s="1517">
        <v>2.86</v>
      </c>
      <c r="G22" s="1516">
        <v>2.8328953603584197</v>
      </c>
    </row>
    <row r="23" spans="1:7" ht="12.75" customHeight="1">
      <c r="A23" s="331" t="s">
        <v>334</v>
      </c>
      <c r="B23" s="45">
        <v>36</v>
      </c>
      <c r="C23" s="969">
        <v>27</v>
      </c>
      <c r="D23" s="45">
        <v>160</v>
      </c>
      <c r="E23" s="761">
        <v>170</v>
      </c>
      <c r="F23" s="1517">
        <v>4.44</v>
      </c>
      <c r="G23" s="1516">
        <v>6.296296296296297</v>
      </c>
    </row>
    <row r="24" spans="1:7" ht="12.75" customHeight="1">
      <c r="A24" s="65"/>
      <c r="B24" s="65"/>
      <c r="C24" s="642"/>
      <c r="D24" s="65"/>
      <c r="E24" s="65"/>
      <c r="F24" s="65"/>
      <c r="G24" s="64"/>
    </row>
    <row r="25" ht="12.75" customHeight="1"/>
    <row r="26" ht="12.75" customHeight="1">
      <c r="A26" s="17" t="s">
        <v>270</v>
      </c>
    </row>
    <row r="27" ht="12.75">
      <c r="A27" s="16" t="s">
        <v>2294</v>
      </c>
    </row>
    <row r="28" ht="12.75">
      <c r="A28" s="16" t="s">
        <v>2293</v>
      </c>
    </row>
    <row r="29" ht="12.75">
      <c r="A29" s="1515" t="s">
        <v>2292</v>
      </c>
    </row>
    <row r="30" ht="12.75">
      <c r="A30" s="1515" t="s">
        <v>2291</v>
      </c>
    </row>
    <row r="31" ht="12.75">
      <c r="A31" s="1515" t="s">
        <v>2290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6.00390625" style="0" customWidth="1"/>
    <col min="2" max="2" width="9.7109375" style="0" customWidth="1"/>
    <col min="3" max="3" width="10.421875" style="0" customWidth="1"/>
    <col min="5" max="5" width="8.421875" style="0" customWidth="1"/>
    <col min="6" max="6" width="9.8515625" style="0" customWidth="1"/>
  </cols>
  <sheetData>
    <row r="1" spans="1:6" ht="15.75" customHeight="1">
      <c r="A1" s="85" t="s">
        <v>2311</v>
      </c>
      <c r="B1" s="47"/>
      <c r="C1" s="47"/>
      <c r="D1" s="47"/>
      <c r="E1" s="47"/>
      <c r="F1" s="47"/>
    </row>
    <row r="2" spans="1:6" ht="15.75" customHeight="1">
      <c r="A2" s="85" t="s">
        <v>2349</v>
      </c>
      <c r="B2" s="47"/>
      <c r="C2" s="47"/>
      <c r="D2" s="47"/>
      <c r="E2" s="47"/>
      <c r="F2" s="47"/>
    </row>
    <row r="3" ht="12.75" customHeight="1" thickBot="1">
      <c r="A3" s="326" t="s">
        <v>47</v>
      </c>
    </row>
    <row r="4" spans="1:6" ht="45" customHeight="1" thickTop="1">
      <c r="A4" s="80" t="s">
        <v>2348</v>
      </c>
      <c r="B4" s="1078" t="s">
        <v>267</v>
      </c>
      <c r="C4" s="79" t="s">
        <v>266</v>
      </c>
      <c r="D4" s="79" t="s">
        <v>265</v>
      </c>
      <c r="E4" s="79" t="s">
        <v>264</v>
      </c>
      <c r="F4" s="78" t="s">
        <v>263</v>
      </c>
    </row>
    <row r="5" spans="1:6" ht="12.75" customHeight="1">
      <c r="A5" s="653"/>
      <c r="B5" s="1551"/>
      <c r="C5" s="6"/>
      <c r="D5" s="6"/>
      <c r="E5" s="6"/>
      <c r="F5" s="63"/>
    </row>
    <row r="6" spans="1:6" ht="12.75" customHeight="1">
      <c r="A6" s="1540" t="s">
        <v>2347</v>
      </c>
      <c r="B6" s="1550">
        <v>42880</v>
      </c>
      <c r="C6" s="1549">
        <v>35300</v>
      </c>
      <c r="D6" s="1548">
        <v>3644</v>
      </c>
      <c r="E6" s="1547">
        <v>1161</v>
      </c>
      <c r="F6" s="1546">
        <v>2775</v>
      </c>
    </row>
    <row r="7" spans="1:6" ht="12.75" customHeight="1">
      <c r="A7" s="1540"/>
      <c r="B7" s="1545"/>
      <c r="C7" s="1544"/>
      <c r="D7" s="1543"/>
      <c r="E7" s="1543"/>
      <c r="F7" s="1542"/>
    </row>
    <row r="8" spans="1:6" ht="12.75" customHeight="1">
      <c r="A8" s="1540" t="s">
        <v>2346</v>
      </c>
      <c r="B8" s="1531">
        <v>11306</v>
      </c>
      <c r="C8" s="1530">
        <v>7658</v>
      </c>
      <c r="D8" s="1529">
        <v>1563</v>
      </c>
      <c r="E8" s="1528">
        <v>628</v>
      </c>
      <c r="F8" s="1527">
        <v>1457</v>
      </c>
    </row>
    <row r="9" spans="1:6" ht="12.75" customHeight="1">
      <c r="A9" s="1537" t="s">
        <v>2345</v>
      </c>
      <c r="B9" s="1531">
        <v>5673</v>
      </c>
      <c r="C9" s="1530">
        <v>3906</v>
      </c>
      <c r="D9" s="1529">
        <v>745</v>
      </c>
      <c r="E9" s="1528">
        <v>290</v>
      </c>
      <c r="F9" s="1527">
        <v>732</v>
      </c>
    </row>
    <row r="10" spans="1:6" ht="12.75" customHeight="1">
      <c r="A10" s="1538" t="s">
        <v>2344</v>
      </c>
      <c r="B10" s="1531">
        <v>704</v>
      </c>
      <c r="C10" s="1530">
        <v>704</v>
      </c>
      <c r="D10" s="1536" t="s">
        <v>206</v>
      </c>
      <c r="E10" s="1535" t="s">
        <v>206</v>
      </c>
      <c r="F10" s="1534" t="s">
        <v>206</v>
      </c>
    </row>
    <row r="11" spans="1:6" ht="12.75" customHeight="1">
      <c r="A11" s="1538" t="s">
        <v>2343</v>
      </c>
      <c r="B11" s="1531">
        <v>4548</v>
      </c>
      <c r="C11" s="1530">
        <v>3049</v>
      </c>
      <c r="D11" s="1529">
        <v>478</v>
      </c>
      <c r="E11" s="1528">
        <v>289</v>
      </c>
      <c r="F11" s="1527">
        <v>732</v>
      </c>
    </row>
    <row r="12" spans="1:6" ht="12.75" customHeight="1">
      <c r="A12" s="1538" t="s">
        <v>2342</v>
      </c>
      <c r="B12" s="1531">
        <v>12</v>
      </c>
      <c r="C12" s="1530">
        <v>12</v>
      </c>
      <c r="D12" s="1536" t="s">
        <v>206</v>
      </c>
      <c r="E12" s="1535" t="s">
        <v>206</v>
      </c>
      <c r="F12" s="1534" t="s">
        <v>206</v>
      </c>
    </row>
    <row r="13" spans="1:6" ht="12.75" customHeight="1">
      <c r="A13" s="1538" t="s">
        <v>2341</v>
      </c>
      <c r="B13" s="1531">
        <v>382</v>
      </c>
      <c r="C13" s="1530">
        <v>114</v>
      </c>
      <c r="D13" s="1529">
        <v>267</v>
      </c>
      <c r="E13" s="1528">
        <v>1</v>
      </c>
      <c r="F13" s="1534" t="s">
        <v>206</v>
      </c>
    </row>
    <row r="14" spans="1:6" ht="12.75" customHeight="1">
      <c r="A14" s="1538" t="s">
        <v>2340</v>
      </c>
      <c r="B14" s="1531">
        <v>27</v>
      </c>
      <c r="C14" s="1530">
        <v>27</v>
      </c>
      <c r="D14" s="1536" t="s">
        <v>206</v>
      </c>
      <c r="E14" s="1535" t="s">
        <v>206</v>
      </c>
      <c r="F14" s="1534" t="s">
        <v>206</v>
      </c>
    </row>
    <row r="15" spans="1:6" ht="12.75" customHeight="1">
      <c r="A15" s="1537" t="s">
        <v>2339</v>
      </c>
      <c r="B15" s="1531">
        <v>280</v>
      </c>
      <c r="C15" s="1530">
        <v>188</v>
      </c>
      <c r="D15" s="1529">
        <v>28</v>
      </c>
      <c r="E15" s="1528">
        <v>23</v>
      </c>
      <c r="F15" s="1527">
        <v>41</v>
      </c>
    </row>
    <row r="16" spans="1:6" ht="12.75" customHeight="1">
      <c r="A16" s="1538" t="s">
        <v>2338</v>
      </c>
      <c r="B16" s="1531">
        <v>115</v>
      </c>
      <c r="C16" s="1530">
        <v>73</v>
      </c>
      <c r="D16" s="1529">
        <v>6</v>
      </c>
      <c r="E16" s="1528">
        <v>23</v>
      </c>
      <c r="F16" s="1527">
        <v>13</v>
      </c>
    </row>
    <row r="17" spans="1:6" ht="12.75" customHeight="1">
      <c r="A17" s="1538" t="s">
        <v>2317</v>
      </c>
      <c r="B17" s="1531"/>
      <c r="C17" s="1530"/>
      <c r="D17" s="1529"/>
      <c r="E17" s="1528"/>
      <c r="F17" s="1527"/>
    </row>
    <row r="18" spans="1:6" ht="12.75" customHeight="1">
      <c r="A18" s="1539" t="s">
        <v>2337</v>
      </c>
      <c r="B18" s="1531">
        <v>46</v>
      </c>
      <c r="C18" s="1530">
        <v>12</v>
      </c>
      <c r="D18" s="1529">
        <v>22</v>
      </c>
      <c r="E18" s="1535" t="s">
        <v>206</v>
      </c>
      <c r="F18" s="1527">
        <v>12</v>
      </c>
    </row>
    <row r="19" spans="1:6" ht="12.75" customHeight="1">
      <c r="A19" s="1538" t="s">
        <v>2336</v>
      </c>
      <c r="B19" s="1531"/>
      <c r="C19" s="1530"/>
      <c r="D19" s="1529"/>
      <c r="E19" s="1528"/>
      <c r="F19" s="1527"/>
    </row>
    <row r="20" spans="1:6" ht="12.75" customHeight="1">
      <c r="A20" s="1539" t="s">
        <v>2335</v>
      </c>
      <c r="B20" s="1531">
        <v>119</v>
      </c>
      <c r="C20" s="1530">
        <v>103</v>
      </c>
      <c r="D20" s="1536" t="s">
        <v>206</v>
      </c>
      <c r="E20" s="1535" t="s">
        <v>206</v>
      </c>
      <c r="F20" s="1527">
        <v>16</v>
      </c>
    </row>
    <row r="21" spans="1:6" ht="12.75" customHeight="1">
      <c r="A21" s="1541" t="s">
        <v>2334</v>
      </c>
      <c r="B21" s="1531"/>
      <c r="C21" s="1530"/>
      <c r="D21" s="1529"/>
      <c r="E21" s="1528"/>
      <c r="F21" s="1527"/>
    </row>
    <row r="22" spans="1:6" ht="12.75" customHeight="1">
      <c r="A22" s="1538" t="s">
        <v>2333</v>
      </c>
      <c r="B22" s="1531">
        <v>5198</v>
      </c>
      <c r="C22" s="1530">
        <v>3425</v>
      </c>
      <c r="D22" s="1529">
        <v>776</v>
      </c>
      <c r="E22" s="1528">
        <v>315</v>
      </c>
      <c r="F22" s="1527">
        <v>682</v>
      </c>
    </row>
    <row r="23" spans="1:6" ht="12.75" customHeight="1">
      <c r="A23" s="1537" t="s">
        <v>2332</v>
      </c>
      <c r="B23" s="1531">
        <v>155</v>
      </c>
      <c r="C23" s="1530">
        <v>139</v>
      </c>
      <c r="D23" s="1529">
        <v>14</v>
      </c>
      <c r="E23" s="1535" t="s">
        <v>206</v>
      </c>
      <c r="F23" s="1527">
        <v>2</v>
      </c>
    </row>
    <row r="24" spans="1:6" ht="12.75" customHeight="1">
      <c r="A24" s="1538" t="s">
        <v>2331</v>
      </c>
      <c r="B24" s="1531">
        <v>71</v>
      </c>
      <c r="C24" s="1530">
        <v>60</v>
      </c>
      <c r="D24" s="1529">
        <v>9</v>
      </c>
      <c r="E24" s="1535" t="s">
        <v>206</v>
      </c>
      <c r="F24" s="1527">
        <v>2</v>
      </c>
    </row>
    <row r="25" spans="1:6" ht="12.75" customHeight="1">
      <c r="A25" s="1538" t="s">
        <v>2330</v>
      </c>
      <c r="B25" s="1531">
        <v>34</v>
      </c>
      <c r="C25" s="1530">
        <v>34</v>
      </c>
      <c r="D25" s="1536" t="s">
        <v>206</v>
      </c>
      <c r="E25" s="1535" t="s">
        <v>206</v>
      </c>
      <c r="F25" s="1534" t="s">
        <v>206</v>
      </c>
    </row>
    <row r="26" spans="1:6" ht="12.75" customHeight="1">
      <c r="A26" s="1538" t="s">
        <v>2329</v>
      </c>
      <c r="B26" s="1531"/>
      <c r="C26" s="1530"/>
      <c r="D26" s="1529"/>
      <c r="E26" s="1528"/>
      <c r="F26" s="1527"/>
    </row>
    <row r="27" spans="1:6" ht="12.75" customHeight="1">
      <c r="A27" s="1539" t="s">
        <v>2328</v>
      </c>
      <c r="B27" s="1531">
        <v>27</v>
      </c>
      <c r="C27" s="1530">
        <v>27</v>
      </c>
      <c r="D27" s="1536" t="s">
        <v>206</v>
      </c>
      <c r="E27" s="1535" t="s">
        <v>206</v>
      </c>
      <c r="F27" s="1534" t="s">
        <v>206</v>
      </c>
    </row>
    <row r="28" spans="1:6" ht="12.75" customHeight="1">
      <c r="A28" s="1538" t="s">
        <v>2327</v>
      </c>
      <c r="B28" s="1531"/>
      <c r="C28" s="1530"/>
      <c r="D28" s="1529"/>
      <c r="E28" s="1528"/>
      <c r="F28" s="1527"/>
    </row>
    <row r="29" spans="1:6" ht="12.75" customHeight="1">
      <c r="A29" s="1539" t="s">
        <v>2326</v>
      </c>
      <c r="B29" s="1531">
        <v>18</v>
      </c>
      <c r="C29" s="1530">
        <v>18</v>
      </c>
      <c r="D29" s="1536" t="s">
        <v>206</v>
      </c>
      <c r="E29" s="1535" t="s">
        <v>206</v>
      </c>
      <c r="F29" s="1534" t="s">
        <v>206</v>
      </c>
    </row>
    <row r="30" spans="1:6" ht="12.75" customHeight="1">
      <c r="A30" s="1540" t="s">
        <v>2325</v>
      </c>
      <c r="B30" s="1531">
        <v>31574</v>
      </c>
      <c r="C30" s="1530">
        <v>27642</v>
      </c>
      <c r="D30" s="1529">
        <v>2081</v>
      </c>
      <c r="E30" s="1528">
        <v>533</v>
      </c>
      <c r="F30" s="1527">
        <v>1318</v>
      </c>
    </row>
    <row r="31" spans="1:6" ht="12.75" customHeight="1">
      <c r="A31" s="1537" t="s">
        <v>2324</v>
      </c>
      <c r="B31" s="1531">
        <v>7540</v>
      </c>
      <c r="C31" s="1530">
        <v>6716</v>
      </c>
      <c r="D31" s="1529">
        <v>824</v>
      </c>
      <c r="E31" s="1535" t="s">
        <v>206</v>
      </c>
      <c r="F31" s="1534" t="s">
        <v>206</v>
      </c>
    </row>
    <row r="32" spans="1:6" ht="12.75" customHeight="1">
      <c r="A32" s="1537" t="s">
        <v>2323</v>
      </c>
      <c r="B32" s="1531">
        <v>12551</v>
      </c>
      <c r="C32" s="1530">
        <v>12551</v>
      </c>
      <c r="D32" s="1536" t="s">
        <v>206</v>
      </c>
      <c r="E32" s="1535" t="s">
        <v>206</v>
      </c>
      <c r="F32" s="1534" t="s">
        <v>206</v>
      </c>
    </row>
    <row r="33" spans="1:6" ht="12.75" customHeight="1">
      <c r="A33" s="1538" t="s">
        <v>2322</v>
      </c>
      <c r="B33" s="1531"/>
      <c r="C33" s="1530"/>
      <c r="D33" s="1536"/>
      <c r="E33" s="1535"/>
      <c r="F33" s="1534"/>
    </row>
    <row r="34" spans="1:6" ht="12.75" customHeight="1">
      <c r="A34" s="1539" t="s">
        <v>2321</v>
      </c>
      <c r="B34" s="1531">
        <v>8806</v>
      </c>
      <c r="C34" s="1530">
        <v>8806</v>
      </c>
      <c r="D34" s="1536" t="s">
        <v>206</v>
      </c>
      <c r="E34" s="1535" t="s">
        <v>206</v>
      </c>
      <c r="F34" s="1534" t="s">
        <v>206</v>
      </c>
    </row>
    <row r="35" spans="1:6" ht="12.75" customHeight="1">
      <c r="A35" s="1538" t="s">
        <v>2320</v>
      </c>
      <c r="B35" s="1531">
        <v>3745</v>
      </c>
      <c r="C35" s="1530">
        <v>3745</v>
      </c>
      <c r="D35" s="1536" t="s">
        <v>206</v>
      </c>
      <c r="E35" s="1535" t="s">
        <v>206</v>
      </c>
      <c r="F35" s="1534" t="s">
        <v>206</v>
      </c>
    </row>
    <row r="36" spans="1:6" ht="12.75" customHeight="1">
      <c r="A36" s="1537" t="s">
        <v>2312</v>
      </c>
      <c r="B36" s="1531">
        <v>11483</v>
      </c>
      <c r="C36" s="1530">
        <v>8375</v>
      </c>
      <c r="D36" s="1529">
        <v>1257</v>
      </c>
      <c r="E36" s="1528">
        <v>533</v>
      </c>
      <c r="F36" s="1527">
        <v>1318</v>
      </c>
    </row>
    <row r="37" spans="1:6" ht="12.75" customHeight="1">
      <c r="A37" s="1532" t="s">
        <v>2319</v>
      </c>
      <c r="B37" s="1531">
        <v>2909</v>
      </c>
      <c r="C37" s="1530">
        <v>2276</v>
      </c>
      <c r="D37" s="1529">
        <v>247</v>
      </c>
      <c r="E37" s="1528">
        <v>12</v>
      </c>
      <c r="F37" s="1527">
        <v>374</v>
      </c>
    </row>
    <row r="38" spans="1:6" ht="12.75" customHeight="1">
      <c r="A38" s="1532" t="s">
        <v>2318</v>
      </c>
      <c r="B38" s="1531">
        <v>1532</v>
      </c>
      <c r="C38" s="1530">
        <v>1223</v>
      </c>
      <c r="D38" s="1529">
        <v>162</v>
      </c>
      <c r="E38" s="1528">
        <v>70</v>
      </c>
      <c r="F38" s="1527">
        <v>77</v>
      </c>
    </row>
    <row r="39" spans="1:6" ht="12.75" customHeight="1">
      <c r="A39" s="1532" t="s">
        <v>2317</v>
      </c>
      <c r="B39" s="1531"/>
      <c r="C39" s="1530"/>
      <c r="D39" s="1529"/>
      <c r="E39" s="1528"/>
      <c r="F39" s="1527"/>
    </row>
    <row r="40" spans="1:6" ht="12.75" customHeight="1">
      <c r="A40" s="1533" t="s">
        <v>2316</v>
      </c>
      <c r="B40" s="1531">
        <v>463</v>
      </c>
      <c r="C40" s="1530">
        <v>361</v>
      </c>
      <c r="D40" s="1529">
        <v>63</v>
      </c>
      <c r="E40" s="1535" t="s">
        <v>206</v>
      </c>
      <c r="F40" s="1527">
        <v>39</v>
      </c>
    </row>
    <row r="41" spans="1:6" ht="12.75" customHeight="1">
      <c r="A41" s="1532" t="s">
        <v>2315</v>
      </c>
      <c r="B41" s="1531">
        <v>34</v>
      </c>
      <c r="C41" s="1530">
        <v>34</v>
      </c>
      <c r="D41" s="1536" t="s">
        <v>206</v>
      </c>
      <c r="E41" s="1535" t="s">
        <v>206</v>
      </c>
      <c r="F41" s="1534" t="s">
        <v>206</v>
      </c>
    </row>
    <row r="42" spans="1:6" ht="12.75" customHeight="1">
      <c r="A42" s="1532" t="s">
        <v>2314</v>
      </c>
      <c r="B42" s="1531"/>
      <c r="C42" s="1530"/>
      <c r="D42" s="1529"/>
      <c r="E42" s="1528"/>
      <c r="F42" s="1527"/>
    </row>
    <row r="43" spans="1:6" ht="12.75" customHeight="1">
      <c r="A43" s="1533" t="s">
        <v>2313</v>
      </c>
      <c r="B43" s="1531">
        <v>1544</v>
      </c>
      <c r="C43" s="1530">
        <v>1073</v>
      </c>
      <c r="D43" s="1529">
        <v>232</v>
      </c>
      <c r="E43" s="1528">
        <v>22</v>
      </c>
      <c r="F43" s="1527">
        <v>217</v>
      </c>
    </row>
    <row r="44" spans="1:6" ht="12.75" customHeight="1">
      <c r="A44" s="1532" t="s">
        <v>2312</v>
      </c>
      <c r="B44" s="1531">
        <v>5001</v>
      </c>
      <c r="C44" s="1530">
        <v>3408</v>
      </c>
      <c r="D44" s="1529">
        <v>553</v>
      </c>
      <c r="E44" s="1528">
        <v>429</v>
      </c>
      <c r="F44" s="1527">
        <v>611</v>
      </c>
    </row>
    <row r="45" spans="1:6" ht="12.75" customHeight="1">
      <c r="A45" s="65"/>
      <c r="B45" s="1526"/>
      <c r="C45" s="308"/>
      <c r="D45" s="308"/>
      <c r="E45" s="307"/>
      <c r="F45" s="306"/>
    </row>
    <row r="46" ht="12.75" customHeight="1"/>
    <row r="47" ht="12.75" customHeight="1">
      <c r="A47" s="1525" t="s">
        <v>429</v>
      </c>
    </row>
    <row r="48" ht="12.75" customHeight="1"/>
    <row r="49" spans="1:6" ht="15.75" customHeight="1">
      <c r="A49" s="85" t="s">
        <v>2311</v>
      </c>
      <c r="B49" s="47"/>
      <c r="C49" s="47"/>
      <c r="D49" s="47"/>
      <c r="E49" s="47"/>
      <c r="F49" s="47"/>
    </row>
    <row r="50" spans="1:6" ht="15.75" customHeight="1">
      <c r="A50" s="85" t="s">
        <v>2310</v>
      </c>
      <c r="B50" s="47"/>
      <c r="C50" s="47"/>
      <c r="D50" s="47"/>
      <c r="E50" s="47"/>
      <c r="F50" s="47"/>
    </row>
    <row r="51" ht="12.75" customHeight="1"/>
    <row r="52" ht="12.75">
      <c r="A52" s="460" t="s">
        <v>2309</v>
      </c>
    </row>
    <row r="53" ht="12.75">
      <c r="A53" s="389" t="s">
        <v>2308</v>
      </c>
    </row>
    <row r="54" ht="12.75">
      <c r="A54" s="460" t="s">
        <v>2307</v>
      </c>
    </row>
    <row r="55" ht="12.75" customHeight="1">
      <c r="A55" s="460" t="s">
        <v>2306</v>
      </c>
    </row>
    <row r="56" ht="12.75" customHeight="1">
      <c r="A56" s="460" t="s">
        <v>2305</v>
      </c>
    </row>
    <row r="57" ht="12.75" customHeight="1">
      <c r="A57" s="460" t="s">
        <v>2304</v>
      </c>
    </row>
    <row r="58" ht="12.75" customHeight="1">
      <c r="A58" s="460" t="s">
        <v>2303</v>
      </c>
    </row>
    <row r="59" ht="12.75">
      <c r="A59" s="460" t="s">
        <v>2302</v>
      </c>
    </row>
    <row r="60" ht="12.75" customHeight="1">
      <c r="A60" s="460" t="s">
        <v>2301</v>
      </c>
    </row>
    <row r="61" ht="12.75">
      <c r="A61" s="1524" t="s">
        <v>2300</v>
      </c>
    </row>
    <row r="62" ht="12.75">
      <c r="A62" s="1523" t="s">
        <v>2299</v>
      </c>
    </row>
    <row r="63" ht="12.75">
      <c r="A63" s="1522" t="s">
        <v>47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11.00390625" style="146" customWidth="1"/>
    <col min="3" max="3" width="11.7109375" style="146" customWidth="1"/>
    <col min="4" max="6" width="11.00390625" style="146" customWidth="1"/>
    <col min="7" max="7" width="11.7109375" style="0" customWidth="1"/>
  </cols>
  <sheetData>
    <row r="1" spans="1:6" s="822" customFormat="1" ht="15.75">
      <c r="A1" s="85" t="s">
        <v>2368</v>
      </c>
      <c r="B1" s="929"/>
      <c r="C1" s="929"/>
      <c r="D1" s="929"/>
      <c r="E1" s="929"/>
      <c r="F1" s="929"/>
    </row>
    <row r="2" ht="12.75">
      <c r="A2" s="113" t="s">
        <v>47</v>
      </c>
    </row>
    <row r="3" spans="1:6" ht="12.75">
      <c r="A3" s="47" t="s">
        <v>2367</v>
      </c>
      <c r="B3" s="47"/>
      <c r="C3" s="47"/>
      <c r="D3" s="47"/>
      <c r="E3" s="47"/>
      <c r="F3" s="47"/>
    </row>
    <row r="4" spans="1:6" ht="12.75">
      <c r="A4" s="47" t="s">
        <v>2366</v>
      </c>
      <c r="B4" s="47"/>
      <c r="C4" s="47"/>
      <c r="D4" s="47"/>
      <c r="E4" s="47"/>
      <c r="F4" s="47"/>
    </row>
    <row r="5" ht="12.75" customHeight="1" thickBot="1">
      <c r="A5" s="779" t="s">
        <v>47</v>
      </c>
    </row>
    <row r="6" spans="1:6" s="104" customFormat="1" ht="45" customHeight="1" thickTop="1">
      <c r="A6" s="657" t="s">
        <v>2365</v>
      </c>
      <c r="B6" s="319" t="s">
        <v>2364</v>
      </c>
      <c r="C6" s="79" t="s">
        <v>1779</v>
      </c>
      <c r="D6" s="79" t="s">
        <v>6</v>
      </c>
      <c r="E6" s="79" t="s">
        <v>7</v>
      </c>
      <c r="F6" s="78" t="s">
        <v>1477</v>
      </c>
    </row>
    <row r="7" spans="1:5" ht="12.75">
      <c r="A7" s="6"/>
      <c r="B7" s="1557"/>
      <c r="C7" s="178"/>
      <c r="D7" s="1556" t="s">
        <v>47</v>
      </c>
      <c r="E7" s="177"/>
    </row>
    <row r="8" spans="1:6" ht="12.75">
      <c r="A8" s="1555" t="s">
        <v>188</v>
      </c>
      <c r="B8" s="711">
        <v>107289</v>
      </c>
      <c r="C8" s="1554">
        <v>76674</v>
      </c>
      <c r="D8" s="1554">
        <v>12764</v>
      </c>
      <c r="E8" s="1554">
        <v>5923</v>
      </c>
      <c r="F8" s="701">
        <v>11928</v>
      </c>
    </row>
    <row r="9" spans="1:6" ht="12.75">
      <c r="A9" s="400"/>
      <c r="B9" s="684"/>
      <c r="C9" s="469"/>
      <c r="D9" s="469"/>
      <c r="E9" s="469"/>
      <c r="F9" s="704"/>
    </row>
    <row r="10" spans="1:6" ht="12.75">
      <c r="A10" s="72" t="s">
        <v>2363</v>
      </c>
      <c r="B10" s="684">
        <v>63309</v>
      </c>
      <c r="C10" s="469">
        <v>48063</v>
      </c>
      <c r="D10" s="469">
        <v>6182</v>
      </c>
      <c r="E10" s="469">
        <v>3212</v>
      </c>
      <c r="F10" s="704">
        <v>5852</v>
      </c>
    </row>
    <row r="11" spans="1:6" ht="12.75">
      <c r="A11" s="331" t="s">
        <v>2362</v>
      </c>
      <c r="B11" s="684"/>
      <c r="C11" s="469"/>
      <c r="D11" s="469"/>
      <c r="E11" s="469"/>
      <c r="F11" s="704"/>
    </row>
    <row r="12" spans="1:6" ht="12.75">
      <c r="A12" s="1553" t="s">
        <v>2361</v>
      </c>
      <c r="B12" s="684">
        <v>22644</v>
      </c>
      <c r="C12" s="469">
        <v>16947</v>
      </c>
      <c r="D12" s="469">
        <v>2330</v>
      </c>
      <c r="E12" s="469">
        <v>1429</v>
      </c>
      <c r="F12" s="704">
        <v>1938</v>
      </c>
    </row>
    <row r="13" spans="1:6" ht="12.75">
      <c r="A13" s="331" t="s">
        <v>2360</v>
      </c>
      <c r="B13" s="684"/>
      <c r="C13" s="469"/>
      <c r="D13" s="469"/>
      <c r="E13" s="469"/>
      <c r="F13" s="704"/>
    </row>
    <row r="14" spans="1:6" ht="12.75">
      <c r="A14" s="1553" t="s">
        <v>2359</v>
      </c>
      <c r="B14" s="684">
        <v>21610</v>
      </c>
      <c r="C14" s="469">
        <v>16454</v>
      </c>
      <c r="D14" s="469">
        <v>2046</v>
      </c>
      <c r="E14" s="469">
        <v>964</v>
      </c>
      <c r="F14" s="704">
        <v>2146</v>
      </c>
    </row>
    <row r="15" spans="1:6" ht="12.75">
      <c r="A15" s="331" t="s">
        <v>2238</v>
      </c>
      <c r="B15" s="684">
        <v>19055</v>
      </c>
      <c r="C15" s="469">
        <v>14662</v>
      </c>
      <c r="D15" s="469">
        <v>1806</v>
      </c>
      <c r="E15" s="469">
        <v>819</v>
      </c>
      <c r="F15" s="704">
        <v>1768</v>
      </c>
    </row>
    <row r="16" spans="1:6" ht="12.75">
      <c r="A16" s="72" t="s">
        <v>2358</v>
      </c>
      <c r="B16" s="684">
        <v>32717</v>
      </c>
      <c r="C16" s="469">
        <v>21425</v>
      </c>
      <c r="D16" s="469">
        <v>4695</v>
      </c>
      <c r="E16" s="469">
        <v>1987</v>
      </c>
      <c r="F16" s="704">
        <v>4610</v>
      </c>
    </row>
    <row r="17" spans="1:6" ht="12.75">
      <c r="A17" s="331" t="s">
        <v>2356</v>
      </c>
      <c r="B17" s="684">
        <v>13489</v>
      </c>
      <c r="C17" s="469">
        <v>8805</v>
      </c>
      <c r="D17" s="469">
        <v>1886</v>
      </c>
      <c r="E17" s="469">
        <v>752</v>
      </c>
      <c r="F17" s="704">
        <v>2046</v>
      </c>
    </row>
    <row r="18" spans="1:6" ht="12.75">
      <c r="A18" s="331" t="s">
        <v>2238</v>
      </c>
      <c r="B18" s="684">
        <v>19228</v>
      </c>
      <c r="C18" s="469">
        <v>12620</v>
      </c>
      <c r="D18" s="469">
        <v>2809</v>
      </c>
      <c r="E18" s="469">
        <v>1235</v>
      </c>
      <c r="F18" s="704">
        <v>2564</v>
      </c>
    </row>
    <row r="19" spans="1:6" ht="12.75">
      <c r="A19" s="72" t="s">
        <v>2357</v>
      </c>
      <c r="B19" s="684">
        <v>11263</v>
      </c>
      <c r="C19" s="469">
        <v>7186</v>
      </c>
      <c r="D19" s="469">
        <v>1887</v>
      </c>
      <c r="E19" s="469">
        <v>724</v>
      </c>
      <c r="F19" s="704">
        <v>1466</v>
      </c>
    </row>
    <row r="20" spans="1:6" ht="12.75">
      <c r="A20" s="331" t="s">
        <v>2356</v>
      </c>
      <c r="B20" s="684">
        <v>4810</v>
      </c>
      <c r="C20" s="469">
        <v>3011</v>
      </c>
      <c r="D20" s="469">
        <v>760</v>
      </c>
      <c r="E20" s="469">
        <v>327</v>
      </c>
      <c r="F20" s="704">
        <v>712</v>
      </c>
    </row>
    <row r="21" spans="1:6" ht="12.75">
      <c r="A21" s="331" t="s">
        <v>2238</v>
      </c>
      <c r="B21" s="684">
        <v>6453</v>
      </c>
      <c r="C21" s="469">
        <v>4175</v>
      </c>
      <c r="D21" s="469">
        <v>1127</v>
      </c>
      <c r="E21" s="469">
        <v>397</v>
      </c>
      <c r="F21" s="704">
        <v>754</v>
      </c>
    </row>
    <row r="22" spans="1:6" ht="12.75">
      <c r="A22" s="65"/>
      <c r="B22" s="1552"/>
      <c r="C22" s="153"/>
      <c r="D22" s="152"/>
      <c r="E22" s="152"/>
      <c r="F22" s="718"/>
    </row>
    <row r="23" spans="1:3" ht="12.75">
      <c r="A23" s="63"/>
      <c r="B23" s="150"/>
      <c r="C23" s="150"/>
    </row>
    <row r="24" spans="1:6" s="17" customFormat="1" ht="12.75">
      <c r="A24" s="90" t="s">
        <v>2355</v>
      </c>
      <c r="B24" s="147"/>
      <c r="C24" s="147"/>
      <c r="D24" s="147"/>
      <c r="E24" s="147"/>
      <c r="F24" s="147"/>
    </row>
    <row r="25" spans="1:6" s="17" customFormat="1" ht="12.75">
      <c r="A25" s="57" t="s">
        <v>2354</v>
      </c>
      <c r="B25" s="147"/>
      <c r="C25" s="147"/>
      <c r="D25" s="147"/>
      <c r="E25" s="147"/>
      <c r="F25" s="147"/>
    </row>
    <row r="26" spans="1:6" s="17" customFormat="1" ht="12.75">
      <c r="A26" s="57" t="s">
        <v>2353</v>
      </c>
      <c r="B26" s="147"/>
      <c r="C26" s="147"/>
      <c r="D26" s="147"/>
      <c r="E26" s="147"/>
      <c r="F26" s="147"/>
    </row>
    <row r="27" spans="1:6" s="17" customFormat="1" ht="12.75">
      <c r="A27" s="57" t="s">
        <v>2352</v>
      </c>
      <c r="B27" s="147"/>
      <c r="C27" s="147"/>
      <c r="D27" s="147"/>
      <c r="E27" s="147"/>
      <c r="F27" s="147"/>
    </row>
    <row r="28" spans="1:6" s="17" customFormat="1" ht="12.75">
      <c r="A28" s="90" t="s">
        <v>2351</v>
      </c>
      <c r="B28" s="147"/>
      <c r="C28" s="147"/>
      <c r="D28" s="147"/>
      <c r="E28" s="147"/>
      <c r="F28" s="147"/>
    </row>
    <row r="29" spans="1:6" s="17" customFormat="1" ht="12.75">
      <c r="A29" s="57" t="s">
        <v>2350</v>
      </c>
      <c r="B29" s="147"/>
      <c r="C29" s="147"/>
      <c r="D29" s="147"/>
      <c r="E29" s="147"/>
      <c r="F29" s="147"/>
    </row>
    <row r="30" spans="1:6" s="17" customFormat="1" ht="12.75">
      <c r="A30" s="57" t="s">
        <v>2097</v>
      </c>
      <c r="B30" s="147"/>
      <c r="C30" s="147"/>
      <c r="D30" s="147"/>
      <c r="E30" s="147"/>
      <c r="F30" s="147"/>
    </row>
    <row r="31" ht="12.75">
      <c r="A31" s="57"/>
    </row>
    <row r="32" ht="12.75">
      <c r="A32" s="57"/>
    </row>
    <row r="33" ht="12.75">
      <c r="A33" s="5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7" width="9.421875" style="0" customWidth="1"/>
  </cols>
  <sheetData>
    <row r="1" spans="1:7" s="326" customFormat="1" ht="15.75">
      <c r="A1" s="13" t="s">
        <v>2382</v>
      </c>
      <c r="B1" s="13"/>
      <c r="C1" s="13"/>
      <c r="D1" s="13"/>
      <c r="E1" s="13"/>
      <c r="F1" s="13"/>
      <c r="G1" s="13"/>
    </row>
    <row r="2" spans="1:7" s="326" customFormat="1" ht="12.75" customHeight="1">
      <c r="A2" s="13"/>
      <c r="B2" s="13"/>
      <c r="C2" s="13"/>
      <c r="D2" s="13"/>
      <c r="E2" s="13"/>
      <c r="F2" s="13"/>
      <c r="G2" s="13"/>
    </row>
    <row r="3" spans="1:7" ht="12.75">
      <c r="A3" s="909" t="s">
        <v>2381</v>
      </c>
      <c r="B3" s="46"/>
      <c r="C3" s="46"/>
      <c r="D3" s="46"/>
      <c r="E3" s="46"/>
      <c r="F3" s="46"/>
      <c r="G3" s="46"/>
    </row>
    <row r="4" spans="1:7" ht="12.75">
      <c r="A4" s="909" t="s">
        <v>2380</v>
      </c>
      <c r="B4" s="46"/>
      <c r="C4" s="46"/>
      <c r="D4" s="46"/>
      <c r="E4" s="46"/>
      <c r="F4" s="46"/>
      <c r="G4" s="46"/>
    </row>
    <row r="5" s="326" customFormat="1" ht="12.75" customHeight="1">
      <c r="A5" s="326" t="s">
        <v>47</v>
      </c>
    </row>
    <row r="6" spans="1:7" s="30" customFormat="1" ht="24" customHeight="1">
      <c r="A6" s="1576" t="s">
        <v>47</v>
      </c>
      <c r="B6" s="1574" t="s">
        <v>188</v>
      </c>
      <c r="C6" s="1575"/>
      <c r="D6" s="1573" t="s">
        <v>1547</v>
      </c>
      <c r="E6" s="1573"/>
      <c r="F6" s="1574" t="s">
        <v>1529</v>
      </c>
      <c r="G6" s="1573"/>
    </row>
    <row r="7" spans="1:7" s="30" customFormat="1" ht="24" customHeight="1">
      <c r="A7" s="728" t="s">
        <v>2379</v>
      </c>
      <c r="B7" s="727" t="s">
        <v>4</v>
      </c>
      <c r="C7" s="1572" t="s">
        <v>1840</v>
      </c>
      <c r="D7" s="1571" t="s">
        <v>4</v>
      </c>
      <c r="E7" s="1571" t="s">
        <v>1840</v>
      </c>
      <c r="F7" s="1571" t="s">
        <v>4</v>
      </c>
      <c r="G7" s="1570" t="s">
        <v>1840</v>
      </c>
    </row>
    <row r="8" spans="1:7" ht="12.75">
      <c r="A8" s="6"/>
      <c r="B8" s="6"/>
      <c r="C8" s="34"/>
      <c r="D8" s="6"/>
      <c r="E8" s="63"/>
      <c r="F8" s="920"/>
      <c r="G8" s="651"/>
    </row>
    <row r="9" spans="1:7" ht="12.75">
      <c r="A9" s="1354" t="s">
        <v>188</v>
      </c>
      <c r="B9" s="162">
        <f>+D9+F9</f>
        <v>1111069</v>
      </c>
      <c r="C9" s="1569">
        <f>+C11+C12+C17+C18</f>
        <v>99.99999999999999</v>
      </c>
      <c r="D9" s="1372">
        <v>554154</v>
      </c>
      <c r="E9" s="1568">
        <f>+E11+E12+E17+E18</f>
        <v>100</v>
      </c>
      <c r="F9" s="1012">
        <v>556915</v>
      </c>
      <c r="G9" s="1567">
        <f>+G11+G12+G17+G18</f>
        <v>99.99999999999999</v>
      </c>
    </row>
    <row r="10" spans="1:7" ht="12.75">
      <c r="A10" s="6"/>
      <c r="B10" s="1566"/>
      <c r="C10" s="890"/>
      <c r="D10" s="1565"/>
      <c r="E10" s="938"/>
      <c r="F10" s="1405"/>
      <c r="G10" s="1563"/>
    </row>
    <row r="11" spans="1:7" ht="12.75">
      <c r="A11" s="6" t="s">
        <v>2378</v>
      </c>
      <c r="B11" s="160">
        <f aca="true" t="shared" si="0" ref="B11:B18">+D11+F11</f>
        <v>369139</v>
      </c>
      <c r="C11" s="890">
        <f aca="true" t="shared" si="1" ref="C11:C18">+((B11/B$9)*100)</f>
        <v>33.22376918085195</v>
      </c>
      <c r="D11" s="1362">
        <v>209554</v>
      </c>
      <c r="E11" s="938">
        <f aca="true" t="shared" si="2" ref="E11:E18">+((D11/D$9)*100)</f>
        <v>37.81511998469739</v>
      </c>
      <c r="F11" s="1006">
        <v>159585</v>
      </c>
      <c r="G11" s="1563">
        <f aca="true" t="shared" si="3" ref="G11:G18">+((F11/F$9)*100)</f>
        <v>28.655180772649324</v>
      </c>
    </row>
    <row r="12" spans="1:7" ht="12.75">
      <c r="A12" s="6" t="s">
        <v>2377</v>
      </c>
      <c r="B12" s="160">
        <f t="shared" si="0"/>
        <v>558942</v>
      </c>
      <c r="C12" s="890">
        <f t="shared" si="1"/>
        <v>50.306686623423026</v>
      </c>
      <c r="D12" s="1362">
        <v>278630</v>
      </c>
      <c r="E12" s="938">
        <f t="shared" si="2"/>
        <v>50.28024700714964</v>
      </c>
      <c r="F12" s="1006">
        <v>280312</v>
      </c>
      <c r="G12" s="1563">
        <f t="shared" si="3"/>
        <v>50.33299516084142</v>
      </c>
    </row>
    <row r="13" spans="1:7" ht="12.75">
      <c r="A13" s="1564" t="s">
        <v>2376</v>
      </c>
      <c r="B13" s="160">
        <f t="shared" si="0"/>
        <v>495593</v>
      </c>
      <c r="C13" s="890">
        <f t="shared" si="1"/>
        <v>44.60506053179415</v>
      </c>
      <c r="D13" s="1362">
        <v>248703</v>
      </c>
      <c r="E13" s="938">
        <f t="shared" si="2"/>
        <v>44.879762665251896</v>
      </c>
      <c r="F13" s="1006">
        <v>246890</v>
      </c>
      <c r="G13" s="1563">
        <f t="shared" si="3"/>
        <v>44.33172028047368</v>
      </c>
    </row>
    <row r="14" spans="1:7" ht="12.75">
      <c r="A14" s="1564" t="s">
        <v>2375</v>
      </c>
      <c r="B14" s="160">
        <f t="shared" si="0"/>
        <v>63349</v>
      </c>
      <c r="C14" s="890">
        <f t="shared" si="1"/>
        <v>5.701626091628873</v>
      </c>
      <c r="D14" s="1362">
        <v>29927</v>
      </c>
      <c r="E14" s="938">
        <f t="shared" si="2"/>
        <v>5.40048434189774</v>
      </c>
      <c r="F14" s="1006">
        <v>33422</v>
      </c>
      <c r="G14" s="1563">
        <f t="shared" si="3"/>
        <v>6.00127488036774</v>
      </c>
    </row>
    <row r="15" spans="1:7" ht="12.75">
      <c r="A15" s="331" t="s">
        <v>2374</v>
      </c>
      <c r="B15" s="160">
        <f t="shared" si="0"/>
        <v>16744</v>
      </c>
      <c r="C15" s="890">
        <f t="shared" si="1"/>
        <v>1.5070171159486945</v>
      </c>
      <c r="D15" s="1362">
        <v>6444</v>
      </c>
      <c r="E15" s="938">
        <f t="shared" si="2"/>
        <v>1.1628536471811084</v>
      </c>
      <c r="F15" s="1006">
        <v>10300</v>
      </c>
      <c r="G15" s="1563">
        <f t="shared" si="3"/>
        <v>1.849474336299076</v>
      </c>
    </row>
    <row r="16" spans="1:7" ht="12.75">
      <c r="A16" s="331" t="s">
        <v>2127</v>
      </c>
      <c r="B16" s="160">
        <f t="shared" si="0"/>
        <v>46605</v>
      </c>
      <c r="C16" s="890">
        <f t="shared" si="1"/>
        <v>4.194608975680178</v>
      </c>
      <c r="D16" s="1362">
        <v>23483</v>
      </c>
      <c r="E16" s="938">
        <f t="shared" si="2"/>
        <v>4.237630694716631</v>
      </c>
      <c r="F16" s="1006">
        <v>23122</v>
      </c>
      <c r="G16" s="1563">
        <f t="shared" si="3"/>
        <v>4.151800544068664</v>
      </c>
    </row>
    <row r="17" spans="1:7" ht="12.75">
      <c r="A17" s="6" t="s">
        <v>2373</v>
      </c>
      <c r="B17" s="160">
        <f t="shared" si="0"/>
        <v>70909</v>
      </c>
      <c r="C17" s="890">
        <f t="shared" si="1"/>
        <v>6.382051879766243</v>
      </c>
      <c r="D17" s="1362">
        <v>14877</v>
      </c>
      <c r="E17" s="938">
        <f t="shared" si="2"/>
        <v>2.6846327916066652</v>
      </c>
      <c r="F17" s="1006">
        <v>56032</v>
      </c>
      <c r="G17" s="1563">
        <f t="shared" si="3"/>
        <v>10.061140389466974</v>
      </c>
    </row>
    <row r="18" spans="1:7" ht="12.75">
      <c r="A18" s="6" t="s">
        <v>2372</v>
      </c>
      <c r="B18" s="160">
        <f t="shared" si="0"/>
        <v>112079</v>
      </c>
      <c r="C18" s="890">
        <f t="shared" si="1"/>
        <v>10.087492315958775</v>
      </c>
      <c r="D18" s="1362">
        <v>51093</v>
      </c>
      <c r="E18" s="938">
        <f t="shared" si="2"/>
        <v>9.220000216546303</v>
      </c>
      <c r="F18" s="1006">
        <v>60986</v>
      </c>
      <c r="G18" s="1563">
        <f t="shared" si="3"/>
        <v>10.950683677042278</v>
      </c>
    </row>
    <row r="19" spans="1:7" ht="12.75">
      <c r="A19" s="65"/>
      <c r="B19" s="65"/>
      <c r="C19" s="665"/>
      <c r="D19" s="1562"/>
      <c r="E19" s="1561"/>
      <c r="F19" s="1560"/>
      <c r="G19" s="999"/>
    </row>
    <row r="21" spans="1:5" s="1559" customFormat="1" ht="12.75">
      <c r="A21" s="16" t="s">
        <v>2371</v>
      </c>
      <c r="C21"/>
      <c r="D21"/>
      <c r="E21"/>
    </row>
    <row r="22" spans="1:5" s="1558" customFormat="1" ht="12.75">
      <c r="A22" s="678" t="s">
        <v>2370</v>
      </c>
      <c r="C22"/>
      <c r="D22"/>
      <c r="E22"/>
    </row>
    <row r="23" ht="12.75">
      <c r="A23" s="16" t="s">
        <v>2369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4" width="8.140625" style="0" customWidth="1"/>
    <col min="5" max="5" width="7.7109375" style="0" customWidth="1"/>
    <col min="6" max="8" width="8.140625" style="0" customWidth="1"/>
    <col min="9" max="9" width="7.7109375" style="0" customWidth="1"/>
  </cols>
  <sheetData>
    <row r="1" spans="1:9" ht="15.75">
      <c r="A1" s="13" t="s">
        <v>2393</v>
      </c>
      <c r="B1" s="13"/>
      <c r="C1" s="47"/>
      <c r="D1" s="47"/>
      <c r="E1" s="47"/>
      <c r="F1" s="13"/>
      <c r="G1" s="47"/>
      <c r="H1" s="47"/>
      <c r="I1" s="47"/>
    </row>
    <row r="2" spans="1:9" ht="15.75">
      <c r="A2" s="13" t="s">
        <v>2392</v>
      </c>
      <c r="B2" s="13"/>
      <c r="C2" s="47"/>
      <c r="D2" s="47"/>
      <c r="E2" s="47"/>
      <c r="F2" s="13"/>
      <c r="G2" s="47"/>
      <c r="H2" s="47"/>
      <c r="I2" s="47"/>
    </row>
    <row r="3" ht="12.75">
      <c r="A3" t="s">
        <v>47</v>
      </c>
    </row>
    <row r="4" spans="1:9" ht="12.75">
      <c r="A4" s="751" t="s">
        <v>2381</v>
      </c>
      <c r="B4" s="751"/>
      <c r="C4" s="47"/>
      <c r="D4" s="47"/>
      <c r="E4" s="47"/>
      <c r="F4" s="751"/>
      <c r="G4" s="47"/>
      <c r="H4" s="47"/>
      <c r="I4" s="47"/>
    </row>
    <row r="5" spans="1:9" ht="12.75">
      <c r="A5" s="751" t="s">
        <v>2380</v>
      </c>
      <c r="B5" s="751"/>
      <c r="C5" s="47"/>
      <c r="D5" s="47"/>
      <c r="E5" s="47"/>
      <c r="F5" s="751"/>
      <c r="G5" s="47"/>
      <c r="H5" s="47"/>
      <c r="I5" s="47"/>
    </row>
    <row r="6" ht="13.5" thickBot="1"/>
    <row r="7" spans="1:9" s="28" customFormat="1" ht="24" customHeight="1" thickTop="1">
      <c r="A7" s="925"/>
      <c r="B7" s="24" t="s">
        <v>2391</v>
      </c>
      <c r="C7" s="144"/>
      <c r="D7" s="24"/>
      <c r="E7" s="143"/>
      <c r="F7" s="24" t="s">
        <v>2378</v>
      </c>
      <c r="G7" s="144"/>
      <c r="H7" s="24"/>
      <c r="I7" s="24"/>
    </row>
    <row r="8" spans="1:9" s="28" customFormat="1" ht="36" customHeight="1">
      <c r="A8" s="38" t="s">
        <v>339</v>
      </c>
      <c r="B8" s="1592" t="s">
        <v>188</v>
      </c>
      <c r="C8" s="38" t="s">
        <v>1547</v>
      </c>
      <c r="D8" s="38" t="s">
        <v>1529</v>
      </c>
      <c r="E8" s="105" t="s">
        <v>2390</v>
      </c>
      <c r="F8" s="1592" t="s">
        <v>188</v>
      </c>
      <c r="G8" s="38" t="s">
        <v>1547</v>
      </c>
      <c r="H8" s="38" t="s">
        <v>1529</v>
      </c>
      <c r="I8" s="871" t="s">
        <v>2390</v>
      </c>
    </row>
    <row r="9" spans="1:8" ht="12.75">
      <c r="A9" s="6"/>
      <c r="B9" s="674"/>
      <c r="C9" s="6"/>
      <c r="D9" s="6"/>
      <c r="E9" s="6"/>
      <c r="F9" s="674"/>
      <c r="G9" s="6"/>
      <c r="H9" s="6"/>
    </row>
    <row r="10" spans="1:9" ht="12.75">
      <c r="A10" s="1591" t="s">
        <v>2389</v>
      </c>
      <c r="B10" s="1588">
        <v>552127</v>
      </c>
      <c r="C10" s="1590">
        <v>275524</v>
      </c>
      <c r="D10" s="1590">
        <v>276603</v>
      </c>
      <c r="E10" s="1589">
        <v>99.60991023235466</v>
      </c>
      <c r="F10" s="1588">
        <v>369139</v>
      </c>
      <c r="G10" s="1562">
        <v>209554</v>
      </c>
      <c r="H10" s="1562">
        <v>159585</v>
      </c>
      <c r="I10" s="1587">
        <v>131.31184008522104</v>
      </c>
    </row>
    <row r="11" spans="1:9" ht="12.75">
      <c r="A11" s="1582" t="s">
        <v>47</v>
      </c>
      <c r="B11" s="1584"/>
      <c r="C11" s="1586"/>
      <c r="D11" s="1586"/>
      <c r="E11" s="1585"/>
      <c r="F11" s="1584" t="s">
        <v>47</v>
      </c>
      <c r="G11" s="971"/>
      <c r="H11" s="971"/>
      <c r="I11" s="1583"/>
    </row>
    <row r="12" spans="1:9" ht="12.75">
      <c r="A12" s="1582" t="s">
        <v>2388</v>
      </c>
      <c r="B12" s="1578">
        <v>385011</v>
      </c>
      <c r="C12" s="1580">
        <v>190643</v>
      </c>
      <c r="D12" s="1580">
        <v>194368</v>
      </c>
      <c r="E12" s="1579">
        <v>98.0835322686862</v>
      </c>
      <c r="F12" s="1578">
        <v>262319</v>
      </c>
      <c r="G12" s="1565">
        <v>148116</v>
      </c>
      <c r="H12" s="1565">
        <v>114203</v>
      </c>
      <c r="I12" s="1577">
        <v>129.69536702188208</v>
      </c>
    </row>
    <row r="13" spans="1:9" ht="12.75">
      <c r="A13" s="1582" t="s">
        <v>230</v>
      </c>
      <c r="B13" s="1578">
        <v>78272</v>
      </c>
      <c r="C13" s="1580">
        <v>38265</v>
      </c>
      <c r="D13" s="1580">
        <v>40007</v>
      </c>
      <c r="E13" s="1579">
        <v>95.64576199165145</v>
      </c>
      <c r="F13" s="1578">
        <v>48759</v>
      </c>
      <c r="G13" s="1565">
        <v>27240</v>
      </c>
      <c r="H13" s="1565">
        <v>21519</v>
      </c>
      <c r="I13" s="1577">
        <v>126.58580789070125</v>
      </c>
    </row>
    <row r="14" spans="1:9" ht="12.75">
      <c r="A14" s="1581" t="s">
        <v>224</v>
      </c>
      <c r="B14" s="1578">
        <v>26331</v>
      </c>
      <c r="C14" s="1580">
        <v>14003</v>
      </c>
      <c r="D14" s="1580">
        <v>12328</v>
      </c>
      <c r="E14" s="1579">
        <v>113.58695652173914</v>
      </c>
      <c r="F14" s="1578">
        <v>16508</v>
      </c>
      <c r="G14" s="1565">
        <v>9694</v>
      </c>
      <c r="H14" s="1565">
        <v>6814</v>
      </c>
      <c r="I14" s="1577">
        <v>142.26592309950104</v>
      </c>
    </row>
    <row r="15" spans="1:9" ht="12.75">
      <c r="A15" s="1581" t="s">
        <v>336</v>
      </c>
      <c r="B15" s="1578">
        <v>62490</v>
      </c>
      <c r="C15" s="1580">
        <v>32613</v>
      </c>
      <c r="D15" s="1580">
        <v>29877</v>
      </c>
      <c r="E15" s="1579">
        <v>109.15754593834723</v>
      </c>
      <c r="F15" s="1578">
        <v>41541</v>
      </c>
      <c r="G15" s="1565">
        <v>24504</v>
      </c>
      <c r="H15" s="1565">
        <v>17037</v>
      </c>
      <c r="I15" s="1577">
        <v>143.8281387568234</v>
      </c>
    </row>
    <row r="16" spans="1:9" ht="12.75">
      <c r="A16" s="65"/>
      <c r="B16" s="680"/>
      <c r="C16" s="65"/>
      <c r="D16" s="65"/>
      <c r="E16" s="65"/>
      <c r="F16" s="680"/>
      <c r="G16" s="65"/>
      <c r="H16" s="65"/>
      <c r="I16" s="64"/>
    </row>
    <row r="17" spans="1:9" ht="12.75">
      <c r="A17" s="16"/>
      <c r="B17" s="16"/>
      <c r="C17" s="63"/>
      <c r="D17" s="63"/>
      <c r="E17" s="63"/>
      <c r="F17" s="16"/>
      <c r="G17" s="63"/>
      <c r="H17" s="63"/>
      <c r="I17" s="63"/>
    </row>
    <row r="18" spans="1:6" ht="12.75">
      <c r="A18" s="16" t="s">
        <v>2387</v>
      </c>
      <c r="B18" s="16"/>
      <c r="F18" s="16"/>
    </row>
    <row r="19" spans="1:6" ht="12.75">
      <c r="A19" s="16" t="s">
        <v>2386</v>
      </c>
      <c r="B19" s="16"/>
      <c r="F19" s="16"/>
    </row>
    <row r="20" spans="1:6" ht="12.75">
      <c r="A20" s="16" t="s">
        <v>2385</v>
      </c>
      <c r="B20" s="16"/>
      <c r="F20" s="16"/>
    </row>
    <row r="21" spans="1:6" ht="12.75">
      <c r="A21" s="16" t="s">
        <v>2384</v>
      </c>
      <c r="B21" s="16"/>
      <c r="F21" s="16"/>
    </row>
    <row r="22" spans="1:6" ht="12.75">
      <c r="A22" s="678" t="s">
        <v>2383</v>
      </c>
      <c r="B22" s="678"/>
      <c r="F22" s="678"/>
    </row>
    <row r="23" spans="1:6" ht="12.75">
      <c r="A23" s="16" t="s">
        <v>2369</v>
      </c>
      <c r="B23" s="16"/>
      <c r="F23" s="1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9.421875" style="0" customWidth="1"/>
    <col min="3" max="6" width="13.7109375" style="0" customWidth="1"/>
    <col min="7" max="7" width="15.140625" style="0" customWidth="1"/>
  </cols>
  <sheetData>
    <row r="1" spans="1:7" ht="15.75">
      <c r="A1" s="85" t="s">
        <v>172</v>
      </c>
      <c r="B1" s="85"/>
      <c r="C1" s="85"/>
      <c r="D1" s="85"/>
      <c r="E1" s="85"/>
      <c r="F1" s="85"/>
      <c r="G1" s="13"/>
    </row>
    <row r="2" spans="1:7" ht="15.75">
      <c r="A2" s="85" t="s">
        <v>192</v>
      </c>
      <c r="B2" s="85"/>
      <c r="C2" s="85"/>
      <c r="D2" s="85"/>
      <c r="E2" s="85"/>
      <c r="F2" s="85"/>
      <c r="G2" s="13"/>
    </row>
    <row r="3" ht="12.75" customHeight="1" thickBot="1">
      <c r="B3" s="113" t="s">
        <v>47</v>
      </c>
    </row>
    <row r="4" spans="1:7" s="28" customFormat="1" ht="20.25" customHeight="1" thickTop="1">
      <c r="A4" s="27"/>
      <c r="B4" s="145"/>
      <c r="C4" s="24" t="s">
        <v>191</v>
      </c>
      <c r="D4" s="143"/>
      <c r="E4" s="144" t="s">
        <v>190</v>
      </c>
      <c r="F4" s="143"/>
      <c r="G4" s="142" t="s">
        <v>47</v>
      </c>
    </row>
    <row r="5" spans="1:7" s="104" customFormat="1" ht="28.5" customHeight="1">
      <c r="A5" s="141" t="s">
        <v>138</v>
      </c>
      <c r="B5" s="140"/>
      <c r="C5" s="105" t="s">
        <v>188</v>
      </c>
      <c r="D5" s="139" t="s">
        <v>189</v>
      </c>
      <c r="E5" s="105" t="s">
        <v>188</v>
      </c>
      <c r="F5" s="105" t="s">
        <v>187</v>
      </c>
      <c r="G5" s="138" t="s">
        <v>186</v>
      </c>
    </row>
    <row r="6" spans="1:6" ht="12.75" customHeight="1">
      <c r="A6" s="63"/>
      <c r="B6" s="6"/>
      <c r="C6" s="6"/>
      <c r="D6" s="6"/>
      <c r="E6" s="6"/>
      <c r="F6" s="6"/>
    </row>
    <row r="7" spans="1:7" ht="12.75">
      <c r="A7" s="100" t="s">
        <v>185</v>
      </c>
      <c r="B7" s="136" t="s">
        <v>121</v>
      </c>
      <c r="C7" s="21">
        <v>1108229</v>
      </c>
      <c r="D7" s="126">
        <v>28602.005072438813</v>
      </c>
      <c r="E7" s="125">
        <v>1230731.3129155915</v>
      </c>
      <c r="F7" s="135">
        <v>151104.3179880304</v>
      </c>
      <c r="G7" s="130">
        <v>1.1105388082387229</v>
      </c>
    </row>
    <row r="8" spans="1:7" ht="12.75">
      <c r="A8" s="137"/>
      <c r="B8" s="136" t="s">
        <v>118</v>
      </c>
      <c r="C8" s="21">
        <v>1113491</v>
      </c>
      <c r="D8" s="126">
        <v>27994.44614116152</v>
      </c>
      <c r="E8" s="125">
        <v>1240013</v>
      </c>
      <c r="F8" s="135">
        <v>154516</v>
      </c>
      <c r="G8" s="130">
        <v>1.114</v>
      </c>
    </row>
    <row r="9" spans="1:7" ht="12.75">
      <c r="A9" s="100" t="s">
        <v>184</v>
      </c>
      <c r="B9" s="136" t="s">
        <v>118</v>
      </c>
      <c r="C9" s="21">
        <v>1136754</v>
      </c>
      <c r="D9" s="126">
        <v>31812.139083808557</v>
      </c>
      <c r="E9" s="125">
        <v>1252265</v>
      </c>
      <c r="F9" s="135">
        <v>147322.7416648144</v>
      </c>
      <c r="G9" s="130">
        <v>1.1016147732930783</v>
      </c>
    </row>
    <row r="10" spans="1:7" ht="12.75">
      <c r="A10" s="100" t="s">
        <v>183</v>
      </c>
      <c r="B10" s="127" t="s">
        <v>118</v>
      </c>
      <c r="C10" s="21">
        <v>1158613</v>
      </c>
      <c r="D10" s="126">
        <v>39200.03115288788</v>
      </c>
      <c r="E10" s="125">
        <v>1271662</v>
      </c>
      <c r="F10" s="135">
        <v>152248.50170786603</v>
      </c>
      <c r="G10" s="130">
        <v>1.0975727011521534</v>
      </c>
    </row>
    <row r="11" spans="1:7" ht="12.75">
      <c r="A11" s="100" t="s">
        <v>182</v>
      </c>
      <c r="B11" s="127" t="s">
        <v>118</v>
      </c>
      <c r="C11" s="21">
        <v>1172838</v>
      </c>
      <c r="D11" s="126">
        <v>52486.94866093539</v>
      </c>
      <c r="E11" s="125">
        <v>1267849</v>
      </c>
      <c r="F11" s="135">
        <v>147497.78887668558</v>
      </c>
      <c r="G11" s="130">
        <v>1.0810094829805992</v>
      </c>
    </row>
    <row r="12" spans="1:7" ht="12.75">
      <c r="A12" s="100" t="s">
        <v>181</v>
      </c>
      <c r="B12" s="136" t="s">
        <v>118</v>
      </c>
      <c r="C12" s="21">
        <v>1187536</v>
      </c>
      <c r="D12" s="126">
        <v>54361.9407510884</v>
      </c>
      <c r="E12" s="125">
        <v>1289804</v>
      </c>
      <c r="F12" s="135">
        <v>156629.62858887605</v>
      </c>
      <c r="G12" s="130">
        <v>1.0861178103232239</v>
      </c>
    </row>
    <row r="13" spans="1:7" ht="12.75">
      <c r="A13" s="100" t="s">
        <v>180</v>
      </c>
      <c r="B13" s="127" t="s">
        <v>118</v>
      </c>
      <c r="C13" s="21">
        <v>1196854</v>
      </c>
      <c r="D13" s="126">
        <v>55855.88215945575</v>
      </c>
      <c r="E13" s="125">
        <v>1298096</v>
      </c>
      <c r="F13" s="135">
        <v>157098.30047857013</v>
      </c>
      <c r="G13" s="130">
        <v>1.084590100379829</v>
      </c>
    </row>
    <row r="14" spans="1:7" ht="12.75">
      <c r="A14" s="100" t="s">
        <v>179</v>
      </c>
      <c r="B14" s="127" t="s">
        <v>118</v>
      </c>
      <c r="C14" s="21">
        <v>1203755</v>
      </c>
      <c r="D14" s="126">
        <v>58136.67704315559</v>
      </c>
      <c r="E14" s="125">
        <v>1303915</v>
      </c>
      <c r="F14" s="135">
        <v>158296.5302291291</v>
      </c>
      <c r="G14" s="130">
        <v>1.0832063002853571</v>
      </c>
    </row>
    <row r="15" spans="1:7" ht="12.75">
      <c r="A15" s="100" t="s">
        <v>178</v>
      </c>
      <c r="B15" s="127" t="s">
        <v>118</v>
      </c>
      <c r="C15" s="21">
        <v>1211640</v>
      </c>
      <c r="D15" s="126">
        <v>40898.34726841855</v>
      </c>
      <c r="E15" s="125">
        <v>1327930</v>
      </c>
      <c r="F15" s="135">
        <v>157187.29100757913</v>
      </c>
      <c r="G15" s="130">
        <v>1.0959773530091446</v>
      </c>
    </row>
    <row r="16" spans="1:7" ht="12.75">
      <c r="A16" s="100" t="s">
        <v>177</v>
      </c>
      <c r="B16" s="127" t="s">
        <v>175</v>
      </c>
      <c r="C16" s="21">
        <v>1215233</v>
      </c>
      <c r="D16" s="126">
        <v>38494.62660273972</v>
      </c>
      <c r="E16" s="125">
        <v>1334125</v>
      </c>
      <c r="F16" s="124">
        <v>157388</v>
      </c>
      <c r="G16" s="130">
        <v>1.0978347362193095</v>
      </c>
    </row>
    <row r="17" spans="1:7" ht="12.75">
      <c r="A17" s="100" t="s">
        <v>176</v>
      </c>
      <c r="B17" s="127" t="s">
        <v>175</v>
      </c>
      <c r="C17" s="134">
        <v>1210300</v>
      </c>
      <c r="D17" s="126">
        <v>42296.63846575342</v>
      </c>
      <c r="E17" s="125">
        <v>1332442</v>
      </c>
      <c r="F17" s="124">
        <v>164439</v>
      </c>
      <c r="G17" s="130">
        <v>1.1009187804676526</v>
      </c>
    </row>
    <row r="18" spans="1:7" ht="12.75" customHeight="1">
      <c r="A18" s="100"/>
      <c r="B18" s="127"/>
      <c r="C18" s="133"/>
      <c r="D18" s="126"/>
      <c r="E18" s="133"/>
      <c r="F18" s="124"/>
      <c r="G18" s="132"/>
    </row>
    <row r="19" spans="1:7" ht="12.75">
      <c r="A19" s="100" t="s">
        <v>132</v>
      </c>
      <c r="B19" s="131" t="s">
        <v>121</v>
      </c>
      <c r="C19" s="21">
        <v>1211537</v>
      </c>
      <c r="D19" s="126">
        <v>42021</v>
      </c>
      <c r="E19" s="125">
        <v>1337991</v>
      </c>
      <c r="F19" s="124">
        <v>168475</v>
      </c>
      <c r="G19" s="130">
        <v>1.1043747699205473</v>
      </c>
    </row>
    <row r="20" spans="1:7" ht="12.75">
      <c r="A20" s="100" t="s">
        <v>47</v>
      </c>
      <c r="B20" s="127" t="s">
        <v>118</v>
      </c>
      <c r="C20" s="21">
        <v>1213519</v>
      </c>
      <c r="D20" s="126">
        <v>46151</v>
      </c>
      <c r="E20" s="125">
        <v>1336005</v>
      </c>
      <c r="F20" s="124">
        <v>168637</v>
      </c>
      <c r="G20" s="130">
        <v>1.1009345547947746</v>
      </c>
    </row>
    <row r="21" spans="1:7" ht="12.75">
      <c r="A21" s="100" t="s">
        <v>131</v>
      </c>
      <c r="B21" s="127" t="s">
        <v>118</v>
      </c>
      <c r="C21" s="21">
        <v>1225948</v>
      </c>
      <c r="D21" s="126">
        <v>46566</v>
      </c>
      <c r="E21" s="125">
        <v>1337629</v>
      </c>
      <c r="F21" s="124">
        <v>158247</v>
      </c>
      <c r="G21" s="130">
        <v>1.0910976648275457</v>
      </c>
    </row>
    <row r="22" spans="1:7" ht="12.75">
      <c r="A22" s="100" t="s">
        <v>130</v>
      </c>
      <c r="B22" s="127" t="s">
        <v>118</v>
      </c>
      <c r="C22" s="21">
        <v>1239613</v>
      </c>
      <c r="D22" s="126">
        <v>46757</v>
      </c>
      <c r="E22" s="125">
        <v>1353051</v>
      </c>
      <c r="F22" s="124">
        <v>160195</v>
      </c>
      <c r="G22" s="130">
        <v>1.09151081829571</v>
      </c>
    </row>
    <row r="23" spans="1:7" ht="12.75">
      <c r="A23" s="100" t="s">
        <v>129</v>
      </c>
      <c r="B23" s="127" t="s">
        <v>118</v>
      </c>
      <c r="C23" s="21">
        <v>1251154</v>
      </c>
      <c r="D23" s="126">
        <v>53447</v>
      </c>
      <c r="E23" s="125">
        <v>1358755</v>
      </c>
      <c r="F23" s="124">
        <v>161048</v>
      </c>
      <c r="G23" s="130">
        <v>1.0860014035042849</v>
      </c>
    </row>
    <row r="24" spans="1:7" ht="12.75">
      <c r="A24" s="100" t="s">
        <v>128</v>
      </c>
      <c r="B24" s="127" t="s">
        <v>118</v>
      </c>
      <c r="C24" s="21">
        <v>1273569</v>
      </c>
      <c r="D24" s="126">
        <v>57481</v>
      </c>
      <c r="E24" s="125">
        <v>1387569</v>
      </c>
      <c r="F24" s="124">
        <v>171481</v>
      </c>
      <c r="G24" s="130">
        <v>1.0895122290193935</v>
      </c>
    </row>
    <row r="25" spans="1:7" ht="12.75">
      <c r="A25" s="100" t="s">
        <v>127</v>
      </c>
      <c r="B25" s="127" t="s">
        <v>118</v>
      </c>
      <c r="C25" s="21">
        <v>1292729</v>
      </c>
      <c r="D25" s="126">
        <v>65674</v>
      </c>
      <c r="E25" s="125">
        <v>1412500</v>
      </c>
      <c r="F25" s="124">
        <v>185445</v>
      </c>
      <c r="G25" s="130">
        <v>1.0926497355594251</v>
      </c>
    </row>
    <row r="26" spans="1:7" ht="12.75">
      <c r="A26" s="100" t="s">
        <v>126</v>
      </c>
      <c r="B26" s="127" t="s">
        <v>118</v>
      </c>
      <c r="C26" s="21">
        <v>1309731</v>
      </c>
      <c r="D26" s="126">
        <v>68656</v>
      </c>
      <c r="E26" s="125">
        <v>1430516</v>
      </c>
      <c r="F26" s="124">
        <v>189441</v>
      </c>
      <c r="G26" s="130">
        <v>1.0922212271069403</v>
      </c>
    </row>
    <row r="27" spans="1:7" ht="12.75">
      <c r="A27" s="100" t="s">
        <v>125</v>
      </c>
      <c r="B27" s="127" t="s">
        <v>118</v>
      </c>
      <c r="C27" s="21">
        <v>1315675</v>
      </c>
      <c r="D27" s="126">
        <v>71626</v>
      </c>
      <c r="E27" s="125">
        <v>1433461</v>
      </c>
      <c r="F27" s="124">
        <v>189412</v>
      </c>
      <c r="G27" s="130">
        <v>1.0895251486879358</v>
      </c>
    </row>
    <row r="28" spans="1:7" ht="12.75">
      <c r="A28" s="100" t="s">
        <v>124</v>
      </c>
      <c r="B28" s="127" t="s">
        <v>118</v>
      </c>
      <c r="C28" s="21">
        <v>1332213</v>
      </c>
      <c r="D28" s="126">
        <v>72080</v>
      </c>
      <c r="E28" s="125">
        <v>1432620</v>
      </c>
      <c r="F28" s="124">
        <v>172487</v>
      </c>
      <c r="G28" s="123">
        <v>1.075368578448041</v>
      </c>
    </row>
    <row r="29" spans="1:7" ht="12.75">
      <c r="A29" s="100" t="s">
        <v>123</v>
      </c>
      <c r="B29" s="127" t="s">
        <v>118</v>
      </c>
      <c r="C29" s="21">
        <v>1346717</v>
      </c>
      <c r="D29" s="126">
        <v>69243</v>
      </c>
      <c r="E29" s="125">
        <v>1442556</v>
      </c>
      <c r="F29" s="124">
        <v>165082</v>
      </c>
      <c r="G29" s="123">
        <v>1.0711649143806754</v>
      </c>
    </row>
    <row r="30" spans="1:7" ht="12.75">
      <c r="A30" s="100"/>
      <c r="B30" s="127"/>
      <c r="C30" s="21"/>
      <c r="D30" s="126"/>
      <c r="E30" s="125"/>
      <c r="F30" s="124"/>
      <c r="G30" s="123"/>
    </row>
    <row r="31" spans="1:7" ht="12.75">
      <c r="A31" s="100" t="s">
        <v>122</v>
      </c>
      <c r="B31" s="127" t="s">
        <v>118</v>
      </c>
      <c r="C31" s="21">
        <v>1363359</v>
      </c>
      <c r="D31" s="129" t="s">
        <v>174</v>
      </c>
      <c r="E31" s="125">
        <v>1468091</v>
      </c>
      <c r="F31" s="128" t="s">
        <v>173</v>
      </c>
      <c r="G31" s="123">
        <v>1.077</v>
      </c>
    </row>
    <row r="32" spans="1:7" ht="12.75">
      <c r="A32" s="98" t="s">
        <v>119</v>
      </c>
      <c r="B32" s="127" t="s">
        <v>118</v>
      </c>
      <c r="C32" s="21">
        <v>1374810</v>
      </c>
      <c r="D32" s="126">
        <v>73863.04072103226</v>
      </c>
      <c r="E32" s="125">
        <v>1486771.2638882922</v>
      </c>
      <c r="F32" s="124">
        <v>185824.3046093246</v>
      </c>
      <c r="G32" s="123">
        <v>1.0814376269362982</v>
      </c>
    </row>
    <row r="33" spans="1:7" ht="12.75" customHeight="1">
      <c r="A33" s="94"/>
      <c r="B33" s="93"/>
      <c r="C33" s="122"/>
      <c r="D33" s="121"/>
      <c r="E33" s="120"/>
      <c r="F33" s="119"/>
      <c r="G33" s="118"/>
    </row>
    <row r="34" ht="12.75" customHeight="1"/>
    <row r="35" spans="1:2" s="17" customFormat="1" ht="12.75">
      <c r="A35" s="57" t="s">
        <v>101</v>
      </c>
      <c r="B35" s="20"/>
    </row>
    <row r="36" s="17" customFormat="1" ht="12.75">
      <c r="B36" s="20"/>
    </row>
    <row r="37" s="17" customFormat="1" ht="12.75">
      <c r="B37" s="20"/>
    </row>
    <row r="38" s="17" customFormat="1" ht="12.75">
      <c r="B38" s="20"/>
    </row>
    <row r="39" s="17" customFormat="1" ht="12.75">
      <c r="B39" s="20"/>
    </row>
    <row r="40" s="17" customFormat="1" ht="12.75">
      <c r="B40" s="20"/>
    </row>
    <row r="41" s="17" customFormat="1" ht="12.75">
      <c r="B41" s="20"/>
    </row>
    <row r="42" s="17" customFormat="1" ht="12.75">
      <c r="B42" s="20"/>
    </row>
    <row r="43" s="17" customFormat="1" ht="12.75">
      <c r="B43" s="20"/>
    </row>
    <row r="44" s="17" customFormat="1" ht="12.75">
      <c r="B44" s="20"/>
    </row>
    <row r="45" s="17" customFormat="1" ht="12.75">
      <c r="B45" s="20"/>
    </row>
    <row r="46" s="17" customFormat="1" ht="12.75">
      <c r="B46" s="20"/>
    </row>
    <row r="47" s="17" customFormat="1" ht="12.75">
      <c r="B47" s="20"/>
    </row>
    <row r="48" s="17" customFormat="1" ht="12.75">
      <c r="B48" s="20"/>
    </row>
    <row r="49" s="17" customFormat="1" ht="12.75">
      <c r="B49" s="20"/>
    </row>
    <row r="50" s="17" customFormat="1" ht="12.75">
      <c r="B50" s="20"/>
    </row>
    <row r="51" spans="1:7" ht="15.75">
      <c r="A51" s="85" t="s">
        <v>172</v>
      </c>
      <c r="B51" s="85"/>
      <c r="C51" s="85"/>
      <c r="D51" s="85"/>
      <c r="E51" s="85"/>
      <c r="F51" s="85"/>
      <c r="G51" s="13"/>
    </row>
    <row r="52" spans="1:7" ht="15.75">
      <c r="A52" s="85" t="s">
        <v>171</v>
      </c>
      <c r="B52" s="85"/>
      <c r="C52" s="85"/>
      <c r="D52" s="85"/>
      <c r="E52" s="85"/>
      <c r="F52" s="85"/>
      <c r="G52" s="13"/>
    </row>
    <row r="53" ht="12.75" customHeight="1"/>
    <row r="54" spans="1:2" s="17" customFormat="1" ht="12.75">
      <c r="A54" s="82" t="s">
        <v>117</v>
      </c>
      <c r="B54" s="20"/>
    </row>
    <row r="55" s="17" customFormat="1" ht="12.75">
      <c r="A55" s="82" t="s">
        <v>116</v>
      </c>
    </row>
    <row r="56" s="17" customFormat="1" ht="12.75">
      <c r="A56" s="82" t="s">
        <v>170</v>
      </c>
    </row>
    <row r="57" s="17" customFormat="1" ht="12.75">
      <c r="A57" s="82" t="s">
        <v>169</v>
      </c>
    </row>
    <row r="58" s="17" customFormat="1" ht="12.75">
      <c r="A58" s="82" t="s">
        <v>168</v>
      </c>
    </row>
    <row r="59" s="17" customFormat="1" ht="12.75">
      <c r="A59" s="82" t="s">
        <v>167</v>
      </c>
    </row>
    <row r="60" s="17" customFormat="1" ht="12.75">
      <c r="A60" s="82" t="s">
        <v>166</v>
      </c>
    </row>
    <row r="61" s="17" customFormat="1" ht="12.75">
      <c r="A61" s="17" t="s">
        <v>165</v>
      </c>
    </row>
    <row r="62" spans="1:2" s="17" customFormat="1" ht="12.75">
      <c r="A62" s="20" t="s">
        <v>164</v>
      </c>
      <c r="B62" s="20"/>
    </row>
    <row r="63" spans="1:2" s="17" customFormat="1" ht="12.75">
      <c r="A63" s="16" t="s">
        <v>163</v>
      </c>
      <c r="B63" s="20"/>
    </row>
    <row r="64" spans="1:2" s="17" customFormat="1" ht="12.75">
      <c r="A64" s="20" t="s">
        <v>162</v>
      </c>
      <c r="B64" s="20"/>
    </row>
    <row r="65" s="17" customFormat="1" ht="12.75">
      <c r="A65" s="17" t="s">
        <v>161</v>
      </c>
    </row>
    <row r="66" s="17" customFormat="1" ht="12.75">
      <c r="A66" s="17" t="s">
        <v>160</v>
      </c>
    </row>
    <row r="67" s="17" customFormat="1" ht="12.75">
      <c r="A67" s="17" t="s">
        <v>159</v>
      </c>
    </row>
    <row r="68" s="17" customFormat="1" ht="12.75">
      <c r="A68" s="17" t="s">
        <v>158</v>
      </c>
    </row>
    <row r="69" s="17" customFormat="1" ht="12.75">
      <c r="A69" s="17" t="s">
        <v>157</v>
      </c>
    </row>
    <row r="70" spans="1:2" s="17" customFormat="1" ht="12.75">
      <c r="A70" s="20" t="s">
        <v>156</v>
      </c>
      <c r="B70" s="20"/>
    </row>
    <row r="71" spans="1:2" s="17" customFormat="1" ht="12.75">
      <c r="A71" s="17" t="s">
        <v>155</v>
      </c>
      <c r="B71" s="20"/>
    </row>
    <row r="72" spans="1:2" s="17" customFormat="1" ht="12.75">
      <c r="A72" s="82" t="s">
        <v>154</v>
      </c>
      <c r="B72" s="20"/>
    </row>
    <row r="73" spans="1:7" ht="12.75">
      <c r="A73" s="82" t="s">
        <v>153</v>
      </c>
      <c r="B73" s="82"/>
      <c r="C73" s="83"/>
      <c r="D73" s="83"/>
      <c r="E73" s="83"/>
      <c r="F73" s="83"/>
      <c r="G73" s="83"/>
    </row>
    <row r="74" spans="1:7" ht="12.75">
      <c r="A74" s="82" t="s">
        <v>152</v>
      </c>
      <c r="B74" s="82"/>
      <c r="C74" s="83"/>
      <c r="D74" s="83"/>
      <c r="E74" s="83"/>
      <c r="F74" s="83"/>
      <c r="G74" s="83"/>
    </row>
    <row r="75" spans="1:7" ht="12.75">
      <c r="A75" s="82" t="s">
        <v>151</v>
      </c>
      <c r="B75" s="82"/>
      <c r="C75" s="83"/>
      <c r="D75" s="83"/>
      <c r="E75" s="83"/>
      <c r="F75" s="83"/>
      <c r="G75" s="83"/>
    </row>
    <row r="76" spans="1:7" ht="12.75">
      <c r="A76" s="82" t="s">
        <v>150</v>
      </c>
      <c r="B76" s="82"/>
      <c r="C76" s="83"/>
      <c r="D76" s="83"/>
      <c r="E76" s="83"/>
      <c r="F76" s="83"/>
      <c r="G76" s="83"/>
    </row>
    <row r="77" spans="1:7" ht="12.75">
      <c r="A77" s="82" t="s">
        <v>149</v>
      </c>
      <c r="B77" s="82"/>
      <c r="C77" s="83"/>
      <c r="D77" s="83"/>
      <c r="E77" s="83"/>
      <c r="F77" s="83"/>
      <c r="G77" s="83"/>
    </row>
    <row r="78" spans="1:7" ht="12.75">
      <c r="A78" s="117" t="s">
        <v>148</v>
      </c>
      <c r="B78" s="82"/>
      <c r="C78" s="83"/>
      <c r="D78" s="83"/>
      <c r="E78" s="83"/>
      <c r="F78" s="83"/>
      <c r="G78" s="83"/>
    </row>
    <row r="79" spans="1:7" ht="12.75">
      <c r="A79" s="82" t="s">
        <v>147</v>
      </c>
      <c r="B79" s="82"/>
      <c r="C79" s="83"/>
      <c r="D79" s="83"/>
      <c r="E79" s="83"/>
      <c r="F79" s="83"/>
      <c r="G79" s="83"/>
    </row>
    <row r="80" ht="12.75">
      <c r="A80" s="82" t="s">
        <v>146</v>
      </c>
    </row>
    <row r="81" ht="12.75">
      <c r="A81" s="82" t="s">
        <v>145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4" width="11.8515625" style="0" customWidth="1"/>
    <col min="5" max="5" width="10.7109375" style="0" customWidth="1"/>
    <col min="6" max="6" width="11.28125" style="0" customWidth="1"/>
  </cols>
  <sheetData>
    <row r="1" spans="1:6" s="326" customFormat="1" ht="15.75" customHeight="1">
      <c r="A1" s="85" t="s">
        <v>2409</v>
      </c>
      <c r="B1" s="85"/>
      <c r="C1" s="85"/>
      <c r="D1" s="85"/>
      <c r="E1" s="85"/>
      <c r="F1" s="85"/>
    </row>
    <row r="2" spans="1:6" s="326" customFormat="1" ht="15.75">
      <c r="A2" s="85" t="s">
        <v>2408</v>
      </c>
      <c r="B2" s="85"/>
      <c r="C2" s="85"/>
      <c r="D2" s="85"/>
      <c r="E2" s="85"/>
      <c r="F2" s="85"/>
    </row>
    <row r="3" s="326" customFormat="1" ht="12" customHeight="1">
      <c r="A3" s="326" t="s">
        <v>47</v>
      </c>
    </row>
    <row r="4" spans="1:6" ht="12.75">
      <c r="A4" s="47" t="s">
        <v>2407</v>
      </c>
      <c r="B4" s="47"/>
      <c r="C4" s="47"/>
      <c r="D4" s="47"/>
      <c r="E4" s="47"/>
      <c r="F4" s="47"/>
    </row>
    <row r="5" spans="1:6" ht="12.75">
      <c r="A5" s="47" t="s">
        <v>2406</v>
      </c>
      <c r="B5" s="47"/>
      <c r="C5" s="47"/>
      <c r="D5" s="47"/>
      <c r="E5" s="47"/>
      <c r="F5" s="47"/>
    </row>
    <row r="6" ht="12" customHeight="1" thickBot="1"/>
    <row r="7" spans="1:6" s="1597" customFormat="1" ht="24" customHeight="1" thickTop="1">
      <c r="A7" s="181" t="s">
        <v>2405</v>
      </c>
      <c r="B7" s="749" t="s">
        <v>290</v>
      </c>
      <c r="C7" s="181" t="s">
        <v>337</v>
      </c>
      <c r="D7" s="181" t="s">
        <v>230</v>
      </c>
      <c r="E7" s="181" t="s">
        <v>224</v>
      </c>
      <c r="F7" s="179" t="s">
        <v>228</v>
      </c>
    </row>
    <row r="8" spans="1:5" ht="12.75" customHeight="1">
      <c r="A8" s="6"/>
      <c r="B8" s="34"/>
      <c r="C8" s="6"/>
      <c r="D8" s="6"/>
      <c r="E8" s="6"/>
    </row>
    <row r="9" spans="1:6" ht="12.75">
      <c r="A9" s="6" t="s">
        <v>2404</v>
      </c>
      <c r="B9" s="97">
        <v>148764</v>
      </c>
      <c r="C9" s="21">
        <v>77051</v>
      </c>
      <c r="D9" s="21">
        <v>36402</v>
      </c>
      <c r="E9" s="21">
        <v>8628</v>
      </c>
      <c r="F9" s="95">
        <v>26683</v>
      </c>
    </row>
    <row r="10" spans="1:6" ht="12.75">
      <c r="A10" s="168"/>
      <c r="B10" s="762"/>
      <c r="C10" s="21"/>
      <c r="D10" s="21"/>
      <c r="E10" s="21"/>
      <c r="F10" s="95"/>
    </row>
    <row r="11" spans="1:6" ht="12.75">
      <c r="A11" s="6" t="s">
        <v>2403</v>
      </c>
      <c r="B11" s="97">
        <v>93118</v>
      </c>
      <c r="C11" s="21">
        <v>68958</v>
      </c>
      <c r="D11" s="21">
        <v>9914</v>
      </c>
      <c r="E11" s="21">
        <v>3517</v>
      </c>
      <c r="F11" s="1594">
        <v>10729</v>
      </c>
    </row>
    <row r="12" spans="1:6" ht="12.75">
      <c r="A12" s="168" t="s">
        <v>2402</v>
      </c>
      <c r="B12" s="1596">
        <v>182769</v>
      </c>
      <c r="C12" s="1270">
        <v>132184</v>
      </c>
      <c r="D12" s="1270">
        <v>22705</v>
      </c>
      <c r="E12" s="1270">
        <v>8183</v>
      </c>
      <c r="F12" s="1595">
        <v>19697</v>
      </c>
    </row>
    <row r="13" spans="1:6" ht="12.75">
      <c r="A13" s="169" t="s">
        <v>2401</v>
      </c>
      <c r="B13" s="1596">
        <v>89651</v>
      </c>
      <c r="C13" s="1270">
        <v>63226</v>
      </c>
      <c r="D13" s="1270">
        <v>12791</v>
      </c>
      <c r="E13" s="1270">
        <v>4666</v>
      </c>
      <c r="F13" s="1595">
        <v>8968</v>
      </c>
    </row>
    <row r="14" spans="1:6" ht="12.75">
      <c r="A14" s="168"/>
      <c r="B14" s="97"/>
      <c r="C14" s="135"/>
      <c r="D14" s="135"/>
      <c r="E14" s="96"/>
      <c r="F14" s="95"/>
    </row>
    <row r="15" spans="1:6" ht="12.75">
      <c r="A15" s="72" t="s">
        <v>2400</v>
      </c>
      <c r="B15" s="97">
        <v>55646</v>
      </c>
      <c r="C15" s="21">
        <v>8093</v>
      </c>
      <c r="D15" s="21">
        <v>26488</v>
      </c>
      <c r="E15" s="21">
        <v>5111</v>
      </c>
      <c r="F15" s="1594">
        <v>15954</v>
      </c>
    </row>
    <row r="16" spans="1:6" ht="12.75" customHeight="1">
      <c r="A16" s="65"/>
      <c r="B16" s="665" t="s">
        <v>47</v>
      </c>
      <c r="C16" s="65"/>
      <c r="D16" s="65"/>
      <c r="E16" s="65"/>
      <c r="F16" s="64"/>
    </row>
    <row r="17" ht="12.75" customHeight="1"/>
    <row r="18" ht="12.75">
      <c r="A18" s="90" t="s">
        <v>1643</v>
      </c>
    </row>
    <row r="19" ht="12.75">
      <c r="A19" s="90" t="s">
        <v>2399</v>
      </c>
    </row>
    <row r="20" ht="12.75">
      <c r="A20" s="1593" t="s">
        <v>2398</v>
      </c>
    </row>
    <row r="21" spans="1:5" ht="12.75">
      <c r="A21" s="1593" t="s">
        <v>2397</v>
      </c>
      <c r="E21" s="676"/>
    </row>
    <row r="22" ht="12.75">
      <c r="A22" s="1593" t="s">
        <v>2396</v>
      </c>
    </row>
    <row r="23" ht="12.75">
      <c r="A23" s="57" t="s">
        <v>2395</v>
      </c>
    </row>
    <row r="24" ht="12.75">
      <c r="A24" s="57" t="s">
        <v>2394</v>
      </c>
    </row>
  </sheetData>
  <sheetProtection/>
  <hyperlinks>
    <hyperlink ref="A22" r:id="rId1" display="http://2010.census.gov/news/xls/cb11cn41_hi_2010redistr.xls"/>
  </hyperlinks>
  <printOptions horizontalCentered="1"/>
  <pageMargins left="1" right="1" top="1" bottom="1" header="0.5" footer="0.5"/>
  <pageSetup horizontalDpi="300" verticalDpi="300" orientation="portrait" r:id="rId2"/>
  <headerFooter alignWithMargins="0">
    <oddFooter>&amp;L&amp;"Arial,Italic"&amp;9      The State of Hawaii Data Book 2011&amp;R&amp;"Arial"&amp;9http://www.hawaii.gov/dbedt/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1.7109375" style="0" customWidth="1"/>
    <col min="3" max="3" width="11.57421875" style="0" customWidth="1"/>
    <col min="4" max="6" width="10.28125" style="0" customWidth="1"/>
  </cols>
  <sheetData>
    <row r="1" spans="1:6" s="326" customFormat="1" ht="15.75" customHeight="1">
      <c r="A1" s="85" t="s">
        <v>2437</v>
      </c>
      <c r="B1" s="85"/>
      <c r="C1" s="85"/>
      <c r="D1" s="85"/>
      <c r="E1" s="85"/>
      <c r="F1" s="85"/>
    </row>
    <row r="2" spans="1:6" s="326" customFormat="1" ht="15.75">
      <c r="A2" s="85" t="s">
        <v>2436</v>
      </c>
      <c r="B2" s="85"/>
      <c r="C2" s="85"/>
      <c r="D2" s="85"/>
      <c r="E2" s="85"/>
      <c r="F2" s="85"/>
    </row>
    <row r="3" ht="12.75" customHeight="1" thickBot="1"/>
    <row r="4" spans="1:6" s="1597" customFormat="1" ht="22.5" customHeight="1" thickTop="1">
      <c r="A4" s="181" t="s">
        <v>2405</v>
      </c>
      <c r="B4" s="749" t="s">
        <v>290</v>
      </c>
      <c r="C4" s="181" t="s">
        <v>337</v>
      </c>
      <c r="D4" s="181" t="s">
        <v>230</v>
      </c>
      <c r="E4" s="181" t="s">
        <v>224</v>
      </c>
      <c r="F4" s="179" t="s">
        <v>228</v>
      </c>
    </row>
    <row r="5" spans="1:5" ht="12.75" customHeight="1">
      <c r="A5" s="6"/>
      <c r="B5" s="34"/>
      <c r="C5" s="6"/>
      <c r="D5" s="6"/>
      <c r="E5" s="6"/>
    </row>
    <row r="6" spans="1:5" ht="12.75" customHeight="1">
      <c r="A6" s="6" t="s">
        <v>2435</v>
      </c>
      <c r="B6" s="34"/>
      <c r="C6" s="6"/>
      <c r="D6" s="6"/>
      <c r="E6" s="6"/>
    </row>
    <row r="7" spans="1:6" ht="12.75" customHeight="1">
      <c r="A7" s="168" t="s">
        <v>2434</v>
      </c>
      <c r="B7" s="968">
        <v>1360301</v>
      </c>
      <c r="C7" s="21">
        <v>953207</v>
      </c>
      <c r="D7" s="45">
        <v>185079</v>
      </c>
      <c r="E7" s="45">
        <v>67091</v>
      </c>
      <c r="F7" s="979">
        <v>154924</v>
      </c>
    </row>
    <row r="8" spans="1:6" ht="12.75" customHeight="1">
      <c r="A8" s="168" t="s">
        <v>2433</v>
      </c>
      <c r="B8" s="968">
        <v>1374810</v>
      </c>
      <c r="C8" s="21">
        <v>963607</v>
      </c>
      <c r="D8" s="45">
        <v>186738</v>
      </c>
      <c r="E8" s="45">
        <v>67701</v>
      </c>
      <c r="F8" s="979">
        <v>156764</v>
      </c>
    </row>
    <row r="9" spans="1:6" ht="12.75" customHeight="1">
      <c r="A9" s="168" t="s">
        <v>2432</v>
      </c>
      <c r="B9" s="968">
        <v>14509</v>
      </c>
      <c r="C9" s="21">
        <v>10400</v>
      </c>
      <c r="D9" s="45">
        <v>1659</v>
      </c>
      <c r="E9" s="45">
        <v>610</v>
      </c>
      <c r="F9" s="979">
        <v>1840</v>
      </c>
    </row>
    <row r="10" spans="1:6" ht="12.75" customHeight="1">
      <c r="A10" s="6"/>
      <c r="B10" s="968"/>
      <c r="C10" s="21"/>
      <c r="D10" s="45"/>
      <c r="E10" s="45"/>
      <c r="F10" s="979"/>
    </row>
    <row r="11" spans="1:6" ht="12.75" customHeight="1">
      <c r="A11" s="6" t="s">
        <v>2431</v>
      </c>
      <c r="B11" s="1345">
        <v>23101</v>
      </c>
      <c r="C11" s="21">
        <v>16566</v>
      </c>
      <c r="D11" s="45">
        <v>2966</v>
      </c>
      <c r="E11" s="45">
        <v>1042</v>
      </c>
      <c r="F11" s="979">
        <v>2527</v>
      </c>
    </row>
    <row r="12" spans="1:6" ht="12.75" customHeight="1">
      <c r="A12" s="6" t="s">
        <v>2430</v>
      </c>
      <c r="B12" s="1345">
        <v>11971</v>
      </c>
      <c r="C12" s="21">
        <v>8486</v>
      </c>
      <c r="D12" s="45">
        <v>1697</v>
      </c>
      <c r="E12" s="45">
        <v>581</v>
      </c>
      <c r="F12" s="979">
        <v>1207</v>
      </c>
    </row>
    <row r="13" spans="1:6" ht="12.75" customHeight="1">
      <c r="A13" s="6" t="s">
        <v>2429</v>
      </c>
      <c r="B13" s="1345">
        <v>5816</v>
      </c>
      <c r="C13" s="21">
        <v>4279</v>
      </c>
      <c r="D13" s="45">
        <v>713</v>
      </c>
      <c r="E13" s="45">
        <v>246</v>
      </c>
      <c r="F13" s="979">
        <v>578</v>
      </c>
    </row>
    <row r="14" spans="1:6" ht="12.75" customHeight="1">
      <c r="A14" s="6" t="s">
        <v>2428</v>
      </c>
      <c r="B14" s="1345">
        <v>-2320</v>
      </c>
      <c r="C14" s="21">
        <v>-1870</v>
      </c>
      <c r="D14" s="45">
        <v>-306</v>
      </c>
      <c r="E14" s="45">
        <v>-91</v>
      </c>
      <c r="F14" s="979">
        <v>-53</v>
      </c>
    </row>
    <row r="15" spans="1:6" ht="12.75" customHeight="1">
      <c r="A15" s="65"/>
      <c r="B15" s="1013" t="s">
        <v>47</v>
      </c>
      <c r="C15" s="544"/>
      <c r="D15" s="122"/>
      <c r="E15" s="544"/>
      <c r="F15" s="1598"/>
    </row>
    <row r="16" ht="12.75" customHeight="1"/>
    <row r="17" ht="12.75">
      <c r="A17" s="90" t="s">
        <v>1643</v>
      </c>
    </row>
    <row r="18" ht="12.75">
      <c r="A18" s="90" t="s">
        <v>2427</v>
      </c>
    </row>
    <row r="19" ht="12.75">
      <c r="A19" s="57" t="s">
        <v>2426</v>
      </c>
    </row>
    <row r="20" ht="12.75">
      <c r="A20" s="57" t="s">
        <v>2425</v>
      </c>
    </row>
    <row r="21" ht="12.75">
      <c r="A21" s="57" t="s">
        <v>2424</v>
      </c>
    </row>
    <row r="22" ht="12.75">
      <c r="A22" s="90" t="s">
        <v>2423</v>
      </c>
    </row>
    <row r="23" ht="12.75">
      <c r="A23" s="57" t="s">
        <v>2422</v>
      </c>
    </row>
    <row r="24" ht="12.75">
      <c r="A24" s="57" t="s">
        <v>2421</v>
      </c>
    </row>
    <row r="25" ht="12.75">
      <c r="A25" s="57" t="s">
        <v>2420</v>
      </c>
    </row>
    <row r="26" ht="12.75">
      <c r="A26" s="57" t="s">
        <v>2419</v>
      </c>
    </row>
    <row r="27" ht="12.75">
      <c r="A27" s="90" t="s">
        <v>2418</v>
      </c>
    </row>
    <row r="28" ht="12.75">
      <c r="A28" s="57" t="s">
        <v>2417</v>
      </c>
    </row>
    <row r="29" ht="12.75">
      <c r="A29" s="57" t="s">
        <v>2416</v>
      </c>
    </row>
    <row r="30" ht="12.75">
      <c r="A30" s="57" t="s">
        <v>2415</v>
      </c>
    </row>
    <row r="31" ht="12.75">
      <c r="A31" s="57" t="s">
        <v>2414</v>
      </c>
    </row>
    <row r="32" ht="12.75">
      <c r="A32" s="57" t="s">
        <v>2413</v>
      </c>
    </row>
    <row r="33" ht="12.75">
      <c r="A33" s="57" t="s">
        <v>2412</v>
      </c>
    </row>
    <row r="34" ht="12.75">
      <c r="A34" s="57" t="s">
        <v>2411</v>
      </c>
    </row>
    <row r="35" ht="12.75">
      <c r="A35" s="59" t="s">
        <v>2410</v>
      </c>
    </row>
    <row r="36" ht="12.75">
      <c r="A36" t="s">
        <v>47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4" width="20.7109375" style="0" customWidth="1"/>
  </cols>
  <sheetData>
    <row r="1" spans="1:4" ht="15.75" customHeight="1">
      <c r="A1" s="85" t="s">
        <v>2448</v>
      </c>
      <c r="B1" s="85"/>
      <c r="C1" s="47"/>
      <c r="D1" s="47"/>
    </row>
    <row r="2" spans="1:4" ht="15.75" customHeight="1">
      <c r="A2" s="85" t="s">
        <v>2447</v>
      </c>
      <c r="B2" s="85"/>
      <c r="C2" s="47"/>
      <c r="D2" s="47"/>
    </row>
    <row r="3" ht="13.5" thickBot="1"/>
    <row r="4" spans="1:4" s="318" customFormat="1" ht="24" customHeight="1" thickTop="1">
      <c r="A4" s="748" t="s">
        <v>82</v>
      </c>
      <c r="B4" s="1607" t="s">
        <v>188</v>
      </c>
      <c r="C4" s="1606" t="s">
        <v>2446</v>
      </c>
      <c r="D4" s="1605" t="s">
        <v>2445</v>
      </c>
    </row>
    <row r="5" spans="1:4" ht="12.75">
      <c r="A5" s="6"/>
      <c r="B5" s="674"/>
      <c r="C5" s="6"/>
      <c r="D5" s="651"/>
    </row>
    <row r="6" spans="1:4" ht="12.75">
      <c r="A6" s="725">
        <v>1997</v>
      </c>
      <c r="B6" s="1602">
        <v>39887</v>
      </c>
      <c r="C6" s="1505">
        <v>33020</v>
      </c>
      <c r="D6" s="1600">
        <v>6867</v>
      </c>
    </row>
    <row r="7" spans="1:4" ht="12.75">
      <c r="A7" s="725">
        <v>1998</v>
      </c>
      <c r="B7" s="1602">
        <v>34008</v>
      </c>
      <c r="C7" s="1505">
        <v>28550</v>
      </c>
      <c r="D7" s="1600">
        <v>5458</v>
      </c>
    </row>
    <row r="8" spans="1:4" ht="12.75">
      <c r="A8" s="725">
        <v>1999</v>
      </c>
      <c r="B8" s="1602">
        <v>32133</v>
      </c>
      <c r="C8" s="1505">
        <v>27841</v>
      </c>
      <c r="D8" s="1600">
        <v>4292</v>
      </c>
    </row>
    <row r="9" spans="1:4" ht="12.75">
      <c r="A9" s="725">
        <v>2000</v>
      </c>
      <c r="B9" s="1602">
        <v>37757</v>
      </c>
      <c r="C9" s="1505">
        <v>31710</v>
      </c>
      <c r="D9" s="1600">
        <v>6047</v>
      </c>
    </row>
    <row r="10" spans="1:4" ht="12.75">
      <c r="A10" s="725">
        <v>2001</v>
      </c>
      <c r="B10" s="1602">
        <v>38220</v>
      </c>
      <c r="C10" s="1505">
        <v>31938</v>
      </c>
      <c r="D10" s="1600">
        <v>6282</v>
      </c>
    </row>
    <row r="11" spans="1:4" ht="12.75">
      <c r="A11" s="725">
        <v>2002</v>
      </c>
      <c r="B11" s="1602">
        <v>49494</v>
      </c>
      <c r="C11" s="1505">
        <v>44016</v>
      </c>
      <c r="D11" s="1600">
        <v>5478</v>
      </c>
    </row>
    <row r="12" spans="1:4" ht="12.75">
      <c r="A12" s="725">
        <v>2003</v>
      </c>
      <c r="B12" s="1602">
        <v>43189</v>
      </c>
      <c r="C12" s="1505">
        <v>38290</v>
      </c>
      <c r="D12" s="1600">
        <v>4899</v>
      </c>
    </row>
    <row r="13" spans="1:4" ht="12.75">
      <c r="A13" s="725">
        <v>2004</v>
      </c>
      <c r="B13" s="1602">
        <v>47472</v>
      </c>
      <c r="C13" s="1505">
        <v>41067</v>
      </c>
      <c r="D13" s="1600">
        <v>6405</v>
      </c>
    </row>
    <row r="14" spans="1:4" ht="12.75">
      <c r="A14" s="725">
        <v>2005</v>
      </c>
      <c r="B14" s="1602">
        <v>51006</v>
      </c>
      <c r="C14" s="1505">
        <v>44526</v>
      </c>
      <c r="D14" s="1600">
        <v>6480</v>
      </c>
    </row>
    <row r="15" spans="1:4" ht="12.75">
      <c r="A15" s="725">
        <v>2006</v>
      </c>
      <c r="B15" s="1602">
        <v>54441</v>
      </c>
      <c r="C15" s="1601">
        <v>46942</v>
      </c>
      <c r="D15" s="1600">
        <v>7499</v>
      </c>
    </row>
    <row r="16" spans="1:4" ht="12.75">
      <c r="A16" s="725">
        <v>2007</v>
      </c>
      <c r="B16" s="1602">
        <v>56583</v>
      </c>
      <c r="C16" s="1601">
        <v>49347</v>
      </c>
      <c r="D16" s="1600">
        <v>7236</v>
      </c>
    </row>
    <row r="17" spans="1:4" ht="12.75">
      <c r="A17" s="725">
        <v>2008</v>
      </c>
      <c r="B17" s="1602">
        <v>52679</v>
      </c>
      <c r="C17" s="1601">
        <v>46107</v>
      </c>
      <c r="D17" s="1600">
        <v>6572</v>
      </c>
    </row>
    <row r="18" spans="1:4" ht="12.75">
      <c r="A18" s="725">
        <v>2009</v>
      </c>
      <c r="B18" s="1602">
        <v>51149</v>
      </c>
      <c r="C18" s="1601">
        <v>44220</v>
      </c>
      <c r="D18" s="1600">
        <v>6929</v>
      </c>
    </row>
    <row r="19" spans="1:4" ht="12.75">
      <c r="A19" s="725">
        <v>2010</v>
      </c>
      <c r="B19" s="1604" t="s">
        <v>2444</v>
      </c>
      <c r="C19" s="1603" t="s">
        <v>2443</v>
      </c>
      <c r="D19" s="1600">
        <v>7037</v>
      </c>
    </row>
    <row r="20" spans="1:4" ht="12.75">
      <c r="A20" s="725">
        <v>2011</v>
      </c>
      <c r="B20" s="1602">
        <v>50737</v>
      </c>
      <c r="C20" s="1601">
        <v>43441</v>
      </c>
      <c r="D20" s="1600">
        <v>7296</v>
      </c>
    </row>
    <row r="21" spans="1:4" ht="12.75">
      <c r="A21" s="65"/>
      <c r="B21" s="680"/>
      <c r="C21" s="65"/>
      <c r="D21" s="999"/>
    </row>
    <row r="23" ht="12.75">
      <c r="A23" s="1599" t="s">
        <v>2442</v>
      </c>
    </row>
    <row r="24" ht="12.75">
      <c r="A24" s="16" t="s">
        <v>2441</v>
      </c>
    </row>
    <row r="25" ht="12.75">
      <c r="A25" s="17" t="s">
        <v>2440</v>
      </c>
    </row>
    <row r="26" ht="12.75">
      <c r="A26" s="17" t="s">
        <v>2439</v>
      </c>
    </row>
    <row r="27" ht="12.75">
      <c r="A27" s="16" t="s">
        <v>2438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6" width="11.7109375" style="0" customWidth="1"/>
  </cols>
  <sheetData>
    <row r="1" spans="1:6" ht="15.75">
      <c r="A1" s="85" t="s">
        <v>2477</v>
      </c>
      <c r="B1" s="929"/>
      <c r="C1" s="929"/>
      <c r="D1" s="929"/>
      <c r="E1" s="929"/>
      <c r="F1" s="929"/>
    </row>
    <row r="2" spans="1:6" ht="15.75">
      <c r="A2" s="85" t="s">
        <v>2476</v>
      </c>
      <c r="B2" s="929"/>
      <c r="C2" s="929"/>
      <c r="D2" s="929"/>
      <c r="E2" s="929"/>
      <c r="F2" s="929"/>
    </row>
    <row r="3" ht="12.75" customHeight="1">
      <c r="A3" s="326"/>
    </row>
    <row r="4" spans="1:6" ht="12.75">
      <c r="A4" s="47" t="s">
        <v>2475</v>
      </c>
      <c r="B4" s="929"/>
      <c r="C4" s="929"/>
      <c r="D4" s="929"/>
      <c r="E4" s="929"/>
      <c r="F4" s="929"/>
    </row>
    <row r="5" spans="1:6" ht="12.75">
      <c r="A5" s="1613" t="s">
        <v>2474</v>
      </c>
      <c r="B5" s="929"/>
      <c r="C5" s="929"/>
      <c r="D5" s="929"/>
      <c r="E5" s="929"/>
      <c r="F5" s="929"/>
    </row>
    <row r="6" spans="1:6" ht="12.75">
      <c r="A6" s="1613" t="s">
        <v>2473</v>
      </c>
      <c r="B6" s="929"/>
      <c r="C6" s="929"/>
      <c r="D6" s="929"/>
      <c r="E6" s="929"/>
      <c r="F6" s="929"/>
    </row>
    <row r="7" spans="1:6" ht="12.75">
      <c r="A7" s="324" t="s">
        <v>2472</v>
      </c>
      <c r="B7" s="929"/>
      <c r="C7" s="929"/>
      <c r="D7" s="929"/>
      <c r="E7" s="929"/>
      <c r="F7" s="929"/>
    </row>
    <row r="8" spans="1:6" ht="12.75">
      <c r="A8" s="1613" t="s">
        <v>2471</v>
      </c>
      <c r="B8" s="929"/>
      <c r="C8" s="929"/>
      <c r="D8" s="929"/>
      <c r="E8" s="929"/>
      <c r="F8" s="929"/>
    </row>
    <row r="9" ht="12.75" customHeight="1" thickBot="1"/>
    <row r="10" spans="1:6" s="840" customFormat="1" ht="22.5" customHeight="1" thickTop="1">
      <c r="A10" s="181" t="s">
        <v>2470</v>
      </c>
      <c r="B10" s="1612">
        <v>2007</v>
      </c>
      <c r="C10" s="1612">
        <v>2008</v>
      </c>
      <c r="D10" s="1612">
        <v>2009</v>
      </c>
      <c r="E10" s="1612">
        <v>2010</v>
      </c>
      <c r="F10" s="1612">
        <v>2011</v>
      </c>
    </row>
    <row r="11" spans="1:6" ht="12.75" customHeight="1">
      <c r="A11" s="6"/>
      <c r="B11" s="651"/>
      <c r="C11" s="651"/>
      <c r="D11" s="651"/>
      <c r="E11" s="651"/>
      <c r="F11" s="651"/>
    </row>
    <row r="12" spans="1:6" ht="12.75">
      <c r="A12" s="1611" t="s">
        <v>2469</v>
      </c>
      <c r="B12" s="1409">
        <v>7236</v>
      </c>
      <c r="C12" s="1409">
        <v>6572</v>
      </c>
      <c r="D12" s="1409">
        <v>6929</v>
      </c>
      <c r="E12" s="1409">
        <v>7037</v>
      </c>
      <c r="F12" s="1409">
        <v>7296</v>
      </c>
    </row>
    <row r="13" spans="1:6" ht="12.75" customHeight="1">
      <c r="A13" s="6"/>
      <c r="B13" s="1398"/>
      <c r="C13" s="1398"/>
      <c r="D13" s="1398"/>
      <c r="E13" s="1398"/>
      <c r="F13" s="1398"/>
    </row>
    <row r="14" spans="1:6" ht="12.75" customHeight="1">
      <c r="A14" s="334" t="s">
        <v>2468</v>
      </c>
      <c r="B14" s="1398">
        <v>56</v>
      </c>
      <c r="C14" s="1398">
        <v>78</v>
      </c>
      <c r="D14" s="1398">
        <v>85</v>
      </c>
      <c r="E14" s="1398">
        <v>53</v>
      </c>
      <c r="F14" s="1398">
        <v>53</v>
      </c>
    </row>
    <row r="15" spans="1:6" ht="12.75">
      <c r="A15" s="6" t="s">
        <v>2467</v>
      </c>
      <c r="B15" s="1398">
        <v>103</v>
      </c>
      <c r="C15" s="1398">
        <v>102</v>
      </c>
      <c r="D15" s="1398">
        <v>95</v>
      </c>
      <c r="E15" s="1398">
        <v>94</v>
      </c>
      <c r="F15" s="1398">
        <v>84</v>
      </c>
    </row>
    <row r="16" spans="1:6" ht="12.75">
      <c r="A16" s="6" t="s">
        <v>2466</v>
      </c>
      <c r="B16" s="1398">
        <v>53</v>
      </c>
      <c r="C16" s="1398">
        <v>82</v>
      </c>
      <c r="D16" s="1398">
        <v>41</v>
      </c>
      <c r="E16" s="1398">
        <v>40</v>
      </c>
      <c r="F16" s="1398">
        <v>39</v>
      </c>
    </row>
    <row r="17" spans="1:6" ht="12.75">
      <c r="A17" s="6" t="s">
        <v>2465</v>
      </c>
      <c r="B17" s="1398">
        <v>523</v>
      </c>
      <c r="C17" s="1398">
        <v>465</v>
      </c>
      <c r="D17" s="1398">
        <v>534</v>
      </c>
      <c r="E17" s="1398">
        <v>392</v>
      </c>
      <c r="F17" s="1398">
        <v>493</v>
      </c>
    </row>
    <row r="18" spans="1:6" ht="12.75">
      <c r="A18" s="334" t="s">
        <v>2464</v>
      </c>
      <c r="B18" s="1398">
        <v>298</v>
      </c>
      <c r="C18" s="1398">
        <v>266</v>
      </c>
      <c r="D18" s="1398">
        <v>264</v>
      </c>
      <c r="E18" s="1610" t="s">
        <v>2463</v>
      </c>
      <c r="F18" s="1398">
        <v>233</v>
      </c>
    </row>
    <row r="19" spans="1:6" ht="12.75">
      <c r="A19" s="6" t="s">
        <v>2462</v>
      </c>
      <c r="B19" s="1398">
        <v>71</v>
      </c>
      <c r="C19" s="1398">
        <v>91</v>
      </c>
      <c r="D19" s="1398">
        <v>66</v>
      </c>
      <c r="E19" s="1398">
        <v>71</v>
      </c>
      <c r="F19" s="1398">
        <v>53</v>
      </c>
    </row>
    <row r="20" spans="1:6" ht="12.75">
      <c r="A20" s="6" t="s">
        <v>2461</v>
      </c>
      <c r="B20" s="1398">
        <v>718</v>
      </c>
      <c r="C20" s="1398">
        <v>795</v>
      </c>
      <c r="D20" s="1398">
        <v>605</v>
      </c>
      <c r="E20" s="1398">
        <v>595</v>
      </c>
      <c r="F20" s="1398">
        <v>864</v>
      </c>
    </row>
    <row r="21" spans="1:6" ht="12.75">
      <c r="A21" s="6" t="s">
        <v>2460</v>
      </c>
      <c r="B21" s="1398">
        <v>4109</v>
      </c>
      <c r="C21" s="1398">
        <v>3513</v>
      </c>
      <c r="D21" s="1398">
        <v>4013</v>
      </c>
      <c r="E21" s="1398">
        <v>4515</v>
      </c>
      <c r="F21" s="1398">
        <v>4399</v>
      </c>
    </row>
    <row r="22" spans="1:6" ht="12.75">
      <c r="A22" s="334" t="s">
        <v>2459</v>
      </c>
      <c r="B22" s="1398">
        <v>81</v>
      </c>
      <c r="C22" s="1398">
        <v>39</v>
      </c>
      <c r="D22" s="1398">
        <v>46</v>
      </c>
      <c r="E22" s="1398">
        <v>38</v>
      </c>
      <c r="F22" s="1398">
        <v>60</v>
      </c>
    </row>
    <row r="23" spans="1:6" ht="12.75">
      <c r="A23" s="6" t="s">
        <v>2458</v>
      </c>
      <c r="B23" s="1398">
        <v>76</v>
      </c>
      <c r="C23" s="1398">
        <v>65</v>
      </c>
      <c r="D23" s="1398">
        <v>53</v>
      </c>
      <c r="E23" s="1398">
        <v>47</v>
      </c>
      <c r="F23" s="1398">
        <v>46</v>
      </c>
    </row>
    <row r="24" spans="1:6" ht="12.75">
      <c r="A24" s="6" t="s">
        <v>2457</v>
      </c>
      <c r="B24" s="1398">
        <v>104</v>
      </c>
      <c r="C24" s="1398">
        <v>79</v>
      </c>
      <c r="D24" s="1398">
        <v>100</v>
      </c>
      <c r="E24" s="1398">
        <v>86</v>
      </c>
      <c r="F24" s="1398">
        <v>76</v>
      </c>
    </row>
    <row r="25" spans="1:6" ht="12.75">
      <c r="A25" s="334" t="s">
        <v>2456</v>
      </c>
      <c r="B25" s="1398">
        <v>104</v>
      </c>
      <c r="C25" s="1398">
        <v>67</v>
      </c>
      <c r="D25" s="1398">
        <v>61</v>
      </c>
      <c r="E25" s="1398">
        <v>42</v>
      </c>
      <c r="F25" s="1398">
        <v>51</v>
      </c>
    </row>
    <row r="26" spans="1:6" ht="12.75">
      <c r="A26" s="6" t="s">
        <v>2455</v>
      </c>
      <c r="B26" s="1398">
        <v>181</v>
      </c>
      <c r="C26" s="1398">
        <v>210</v>
      </c>
      <c r="D26" s="1398">
        <v>213</v>
      </c>
      <c r="E26" s="1398">
        <v>146</v>
      </c>
      <c r="F26" s="1398">
        <v>158</v>
      </c>
    </row>
    <row r="27" spans="1:6" ht="12.75">
      <c r="A27" s="6" t="s">
        <v>2454</v>
      </c>
      <c r="B27" s="1398">
        <v>759</v>
      </c>
      <c r="C27" s="1398">
        <v>720</v>
      </c>
      <c r="D27" s="1398">
        <v>753</v>
      </c>
      <c r="E27" s="1398">
        <v>676</v>
      </c>
      <c r="F27" s="1398">
        <v>687</v>
      </c>
    </row>
    <row r="28" spans="1:6" ht="12.75" customHeight="1">
      <c r="A28" s="65"/>
      <c r="B28" s="999"/>
      <c r="C28" s="999"/>
      <c r="D28" s="999"/>
      <c r="E28" s="999"/>
      <c r="F28" s="999"/>
    </row>
    <row r="29" spans="2:6" ht="12.75" customHeight="1">
      <c r="B29" s="654"/>
      <c r="C29" s="654"/>
      <c r="D29" s="654"/>
      <c r="E29" s="654"/>
      <c r="F29" s="654"/>
    </row>
    <row r="30" spans="1:6" ht="12.75">
      <c r="A30" s="1609" t="s">
        <v>2453</v>
      </c>
      <c r="B30" s="36"/>
      <c r="C30" s="36"/>
      <c r="D30" s="36"/>
      <c r="E30" s="36"/>
      <c r="F30" s="36"/>
    </row>
    <row r="31" ht="12.75">
      <c r="A31" s="16" t="s">
        <v>2452</v>
      </c>
    </row>
    <row r="32" ht="12.75">
      <c r="A32" s="1608" t="s">
        <v>2451</v>
      </c>
    </row>
    <row r="33" spans="1:6" ht="12.75">
      <c r="A33" s="59" t="s">
        <v>2450</v>
      </c>
      <c r="B33" s="303"/>
      <c r="C33" s="303"/>
      <c r="D33" s="303"/>
      <c r="E33" s="303"/>
      <c r="F33" s="303"/>
    </row>
    <row r="34" spans="1:6" ht="12.75">
      <c r="A34" s="59" t="s">
        <v>2449</v>
      </c>
      <c r="B34" s="303"/>
      <c r="C34" s="303"/>
      <c r="D34" s="303"/>
      <c r="E34" s="303"/>
      <c r="F34" s="303"/>
    </row>
    <row r="35" spans="1:6" ht="12.75">
      <c r="A35" s="303"/>
      <c r="B35" s="303"/>
      <c r="C35" s="303"/>
      <c r="D35" s="303"/>
      <c r="E35" s="303"/>
      <c r="F35" s="303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9.8515625" style="0" customWidth="1"/>
    <col min="3" max="3" width="6.7109375" style="0" customWidth="1"/>
    <col min="4" max="4" width="8.00390625" style="0" customWidth="1"/>
    <col min="5" max="5" width="11.8515625" style="0" customWidth="1"/>
    <col min="6" max="6" width="12.00390625" style="0" customWidth="1"/>
    <col min="7" max="7" width="7.8515625" style="0" customWidth="1"/>
    <col min="9" max="9" width="11.57421875" style="0" customWidth="1"/>
  </cols>
  <sheetData>
    <row r="1" spans="1:9" ht="15.75">
      <c r="A1" s="85" t="s">
        <v>2495</v>
      </c>
      <c r="B1" s="929"/>
      <c r="C1" s="929"/>
      <c r="D1" s="929"/>
      <c r="E1" s="929"/>
      <c r="F1" s="929"/>
      <c r="G1" s="929"/>
      <c r="H1" s="929"/>
      <c r="I1" s="929"/>
    </row>
    <row r="2" spans="1:9" ht="15.75">
      <c r="A2" s="85" t="s">
        <v>2494</v>
      </c>
      <c r="B2" s="929"/>
      <c r="C2" s="929"/>
      <c r="D2" s="929"/>
      <c r="E2" s="929"/>
      <c r="F2" s="929"/>
      <c r="G2" s="929"/>
      <c r="H2" s="929"/>
      <c r="I2" s="929"/>
    </row>
    <row r="3" ht="12.75" customHeight="1">
      <c r="A3" s="326" t="s">
        <v>47</v>
      </c>
    </row>
    <row r="4" spans="1:9" ht="12.75">
      <c r="A4" s="47" t="s">
        <v>2493</v>
      </c>
      <c r="B4" s="47"/>
      <c r="C4" s="47"/>
      <c r="D4" s="47"/>
      <c r="E4" s="47"/>
      <c r="F4" s="47"/>
      <c r="G4" s="47"/>
      <c r="H4" s="47"/>
      <c r="I4" s="47"/>
    </row>
    <row r="5" ht="12.75" customHeight="1" thickBot="1"/>
    <row r="6" spans="1:9" s="318" customFormat="1" ht="45" customHeight="1" thickTop="1">
      <c r="A6" s="79" t="s">
        <v>82</v>
      </c>
      <c r="B6" s="319" t="s">
        <v>2469</v>
      </c>
      <c r="C6" s="79" t="s">
        <v>2465</v>
      </c>
      <c r="D6" s="79" t="s">
        <v>2464</v>
      </c>
      <c r="E6" s="657" t="s">
        <v>2461</v>
      </c>
      <c r="F6" s="79" t="s">
        <v>2460</v>
      </c>
      <c r="G6" s="657" t="s">
        <v>2458</v>
      </c>
      <c r="H6" s="79" t="s">
        <v>2455</v>
      </c>
      <c r="I6" s="1049" t="s">
        <v>2492</v>
      </c>
    </row>
    <row r="7" spans="1:8" ht="12.75" customHeight="1">
      <c r="A7" s="6"/>
      <c r="B7" s="34"/>
      <c r="C7" s="6"/>
      <c r="D7" s="6"/>
      <c r="E7" s="6"/>
      <c r="F7" s="6"/>
      <c r="G7" s="6"/>
      <c r="H7" s="6"/>
    </row>
    <row r="8" spans="1:9" ht="12.75" customHeight="1">
      <c r="A8" s="72" t="s">
        <v>2491</v>
      </c>
      <c r="B8" s="1618">
        <v>4493</v>
      </c>
      <c r="C8" s="156" t="s">
        <v>69</v>
      </c>
      <c r="D8" s="1616">
        <v>362</v>
      </c>
      <c r="E8" s="1615">
        <v>299</v>
      </c>
      <c r="F8" s="1556">
        <v>2083</v>
      </c>
      <c r="G8" s="133" t="s">
        <v>69</v>
      </c>
      <c r="H8" s="1614">
        <v>419</v>
      </c>
      <c r="I8" s="704">
        <v>1330</v>
      </c>
    </row>
    <row r="9" spans="1:9" ht="12.75" customHeight="1">
      <c r="A9" s="72" t="s">
        <v>2490</v>
      </c>
      <c r="B9" s="1618">
        <v>3600</v>
      </c>
      <c r="C9" s="156" t="s">
        <v>69</v>
      </c>
      <c r="D9" s="1616">
        <v>332</v>
      </c>
      <c r="E9" s="1615">
        <v>395</v>
      </c>
      <c r="F9" s="1556">
        <v>1542</v>
      </c>
      <c r="G9" s="125">
        <v>53</v>
      </c>
      <c r="H9" s="1614">
        <v>304</v>
      </c>
      <c r="I9" s="704">
        <v>974</v>
      </c>
    </row>
    <row r="10" spans="1:9" ht="12.75" customHeight="1">
      <c r="A10" s="72" t="s">
        <v>73</v>
      </c>
      <c r="B10" s="1618">
        <v>4372</v>
      </c>
      <c r="C10" s="156" t="s">
        <v>69</v>
      </c>
      <c r="D10" s="1616">
        <v>431</v>
      </c>
      <c r="E10" s="1615">
        <v>415</v>
      </c>
      <c r="F10" s="1556">
        <v>1813</v>
      </c>
      <c r="G10" s="125">
        <v>92</v>
      </c>
      <c r="H10" s="1614">
        <v>346</v>
      </c>
      <c r="I10" s="704">
        <v>1275</v>
      </c>
    </row>
    <row r="11" spans="1:9" ht="12.75" customHeight="1">
      <c r="A11" s="72" t="s">
        <v>2489</v>
      </c>
      <c r="B11" s="1618">
        <v>2885</v>
      </c>
      <c r="C11" s="156" t="s">
        <v>69</v>
      </c>
      <c r="D11" s="1616">
        <v>296</v>
      </c>
      <c r="E11" s="1615">
        <v>196</v>
      </c>
      <c r="F11" s="1556">
        <v>1280</v>
      </c>
      <c r="G11" s="125">
        <v>73</v>
      </c>
      <c r="H11" s="1614">
        <v>161</v>
      </c>
      <c r="I11" s="704">
        <v>879</v>
      </c>
    </row>
    <row r="12" spans="1:9" ht="12.75" customHeight="1">
      <c r="A12" s="72" t="s">
        <v>2488</v>
      </c>
      <c r="B12" s="1618">
        <v>2884</v>
      </c>
      <c r="C12" s="1617">
        <v>121</v>
      </c>
      <c r="D12" s="1616">
        <v>309</v>
      </c>
      <c r="E12" s="1615">
        <v>235</v>
      </c>
      <c r="F12" s="1556">
        <v>1265</v>
      </c>
      <c r="G12" s="125">
        <v>64</v>
      </c>
      <c r="H12" s="1614">
        <v>124</v>
      </c>
      <c r="I12" s="704">
        <v>766</v>
      </c>
    </row>
    <row r="13" spans="1:9" ht="12.75" customHeight="1">
      <c r="A13" s="72" t="s">
        <v>2487</v>
      </c>
      <c r="B13" s="1618">
        <v>2287</v>
      </c>
      <c r="C13" s="1617">
        <v>132</v>
      </c>
      <c r="D13" s="1616">
        <v>243</v>
      </c>
      <c r="E13" s="1615">
        <v>157</v>
      </c>
      <c r="F13" s="1556">
        <v>943</v>
      </c>
      <c r="G13" s="125">
        <v>26</v>
      </c>
      <c r="H13" s="1614">
        <v>75</v>
      </c>
      <c r="I13" s="704">
        <v>711</v>
      </c>
    </row>
    <row r="14" spans="1:9" ht="12.75" customHeight="1">
      <c r="A14" s="72" t="s">
        <v>2486</v>
      </c>
      <c r="B14" s="1618">
        <v>2050</v>
      </c>
      <c r="C14" s="1617">
        <v>112</v>
      </c>
      <c r="D14" s="1616">
        <v>220</v>
      </c>
      <c r="E14" s="1615">
        <v>132</v>
      </c>
      <c r="F14" s="1556">
        <v>825</v>
      </c>
      <c r="G14" s="125">
        <v>26</v>
      </c>
      <c r="H14" s="1614">
        <v>83</v>
      </c>
      <c r="I14" s="704">
        <v>652</v>
      </c>
    </row>
    <row r="15" spans="1:9" ht="12.75" customHeight="1">
      <c r="A15" s="72" t="s">
        <v>2485</v>
      </c>
      <c r="B15" s="1618">
        <v>4663</v>
      </c>
      <c r="C15" s="1617">
        <v>313</v>
      </c>
      <c r="D15" s="1616">
        <v>563</v>
      </c>
      <c r="E15" s="1615">
        <v>448</v>
      </c>
      <c r="F15" s="1556">
        <v>1893</v>
      </c>
      <c r="G15" s="125">
        <v>86</v>
      </c>
      <c r="H15" s="1614">
        <v>235</v>
      </c>
      <c r="I15" s="704">
        <v>1125</v>
      </c>
    </row>
    <row r="16" spans="1:9" ht="12.75" customHeight="1">
      <c r="A16" s="72" t="s">
        <v>2484</v>
      </c>
      <c r="B16" s="1618">
        <v>5276</v>
      </c>
      <c r="C16" s="1617">
        <v>250</v>
      </c>
      <c r="D16" s="1616">
        <v>502</v>
      </c>
      <c r="E16" s="1615">
        <v>408</v>
      </c>
      <c r="F16" s="1556">
        <v>2140</v>
      </c>
      <c r="G16" s="125">
        <v>80</v>
      </c>
      <c r="H16" s="1614">
        <v>195</v>
      </c>
      <c r="I16" s="704">
        <v>1701</v>
      </c>
    </row>
    <row r="17" spans="1:9" ht="12.75" customHeight="1">
      <c r="A17" s="99" t="s">
        <v>2483</v>
      </c>
      <c r="B17" s="1618">
        <v>4521</v>
      </c>
      <c r="C17" s="1617">
        <v>209</v>
      </c>
      <c r="D17" s="1616">
        <v>492</v>
      </c>
      <c r="E17" s="1615">
        <v>370</v>
      </c>
      <c r="F17" s="1556">
        <v>2061</v>
      </c>
      <c r="G17" s="125">
        <v>50</v>
      </c>
      <c r="H17" s="1614">
        <v>207</v>
      </c>
      <c r="I17" s="704">
        <v>1132</v>
      </c>
    </row>
    <row r="18" spans="1:9" ht="12.75" customHeight="1">
      <c r="A18" s="99" t="s">
        <v>2482</v>
      </c>
      <c r="B18" s="1618">
        <v>5205</v>
      </c>
      <c r="C18" s="1617">
        <v>234</v>
      </c>
      <c r="D18" s="1616">
        <v>354</v>
      </c>
      <c r="E18" s="1615">
        <v>348</v>
      </c>
      <c r="F18" s="1556">
        <v>2766</v>
      </c>
      <c r="G18" s="125">
        <v>70</v>
      </c>
      <c r="H18" s="1614">
        <v>204</v>
      </c>
      <c r="I18" s="704">
        <v>1229</v>
      </c>
    </row>
    <row r="19" spans="1:9" ht="12.75" customHeight="1">
      <c r="A19" s="99" t="s">
        <v>2481</v>
      </c>
      <c r="B19" s="1618">
        <v>3744</v>
      </c>
      <c r="C19" s="1617">
        <v>161</v>
      </c>
      <c r="D19" s="1616">
        <v>262</v>
      </c>
      <c r="E19" s="1615">
        <v>279</v>
      </c>
      <c r="F19" s="1556">
        <v>1652</v>
      </c>
      <c r="G19" s="125">
        <v>61</v>
      </c>
      <c r="H19" s="1614">
        <v>173</v>
      </c>
      <c r="I19" s="704">
        <v>1156</v>
      </c>
    </row>
    <row r="20" spans="1:9" ht="12.75" customHeight="1">
      <c r="A20" s="99" t="s">
        <v>71</v>
      </c>
      <c r="B20" s="1618">
        <v>3190</v>
      </c>
      <c r="C20" s="1617">
        <v>110</v>
      </c>
      <c r="D20" s="1616">
        <v>187</v>
      </c>
      <c r="E20" s="1615">
        <v>222</v>
      </c>
      <c r="F20" s="1556">
        <v>1378</v>
      </c>
      <c r="G20" s="125">
        <v>36</v>
      </c>
      <c r="H20" s="1614">
        <v>114</v>
      </c>
      <c r="I20" s="704">
        <v>1143</v>
      </c>
    </row>
    <row r="21" spans="1:9" ht="12.75" customHeight="1">
      <c r="A21" s="99" t="s">
        <v>275</v>
      </c>
      <c r="B21" s="1618">
        <v>3450</v>
      </c>
      <c r="C21" s="1617">
        <v>156</v>
      </c>
      <c r="D21" s="1616">
        <v>189</v>
      </c>
      <c r="E21" s="1615">
        <v>258</v>
      </c>
      <c r="F21" s="1556">
        <v>1644</v>
      </c>
      <c r="G21" s="125">
        <v>42</v>
      </c>
      <c r="H21" s="1614">
        <v>127</v>
      </c>
      <c r="I21" s="704">
        <v>1034</v>
      </c>
    </row>
    <row r="22" spans="1:9" ht="12.75" customHeight="1">
      <c r="A22" s="65"/>
      <c r="B22" s="665"/>
      <c r="C22" s="65"/>
      <c r="D22" s="65"/>
      <c r="E22" s="65" t="s">
        <v>47</v>
      </c>
      <c r="F22" s="65"/>
      <c r="G22" s="65" t="s">
        <v>47</v>
      </c>
      <c r="H22" s="65"/>
      <c r="I22" s="64"/>
    </row>
    <row r="23" ht="12.75" customHeight="1">
      <c r="D23" s="31"/>
    </row>
    <row r="24" spans="1:4" ht="12.75" customHeight="1">
      <c r="A24" s="88" t="s">
        <v>2257</v>
      </c>
      <c r="D24" s="31"/>
    </row>
    <row r="25" ht="12.75">
      <c r="A25" s="16" t="s">
        <v>2480</v>
      </c>
    </row>
    <row r="26" ht="12.75">
      <c r="A26" s="16" t="s">
        <v>2479</v>
      </c>
    </row>
    <row r="27" spans="1:7" ht="12.75">
      <c r="A27" s="16" t="s">
        <v>2452</v>
      </c>
      <c r="B27" s="36"/>
      <c r="E27" s="36"/>
      <c r="G27" s="36"/>
    </row>
    <row r="28" ht="12.75">
      <c r="A28" s="62" t="s">
        <v>2478</v>
      </c>
    </row>
    <row r="29" spans="1:9" ht="12.75">
      <c r="A29" s="59" t="s">
        <v>2450</v>
      </c>
      <c r="B29" s="303"/>
      <c r="C29" s="303"/>
      <c r="D29" s="303"/>
      <c r="E29" s="303"/>
      <c r="F29" s="303"/>
      <c r="G29" s="303"/>
      <c r="H29" s="304"/>
      <c r="I29" s="303"/>
    </row>
    <row r="30" spans="1:9" ht="12.75">
      <c r="A30" s="59" t="s">
        <v>2449</v>
      </c>
      <c r="B30" s="303"/>
      <c r="C30" s="303"/>
      <c r="D30" s="303"/>
      <c r="E30" s="303"/>
      <c r="F30" s="303"/>
      <c r="G30" s="303"/>
      <c r="H30" s="303"/>
      <c r="I30" s="303"/>
    </row>
  </sheetData>
  <sheetProtection/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1.7109375" style="0" customWidth="1"/>
    <col min="3" max="6" width="10.7109375" style="0" customWidth="1"/>
  </cols>
  <sheetData>
    <row r="1" spans="1:6" ht="15.75">
      <c r="A1" s="13" t="s">
        <v>2514</v>
      </c>
      <c r="B1" s="47"/>
      <c r="C1" s="47"/>
      <c r="D1" s="47"/>
      <c r="E1" s="47"/>
      <c r="F1" s="47"/>
    </row>
    <row r="2" ht="12.75" customHeight="1">
      <c r="A2" s="326" t="s">
        <v>47</v>
      </c>
    </row>
    <row r="3" spans="1:6" ht="12.75">
      <c r="A3" s="909" t="s">
        <v>2513</v>
      </c>
      <c r="B3" s="47"/>
      <c r="C3" s="47"/>
      <c r="D3" s="47"/>
      <c r="E3" s="47"/>
      <c r="F3" s="47"/>
    </row>
    <row r="4" spans="1:6" ht="12.75">
      <c r="A4" s="909" t="s">
        <v>2512</v>
      </c>
      <c r="B4" s="47"/>
      <c r="C4" s="47"/>
      <c r="D4" s="47"/>
      <c r="E4" s="47"/>
      <c r="F4" s="47"/>
    </row>
    <row r="5" ht="12.75" customHeight="1" thickBot="1"/>
    <row r="6" spans="1:6" s="318" customFormat="1" ht="45" customHeight="1" thickTop="1">
      <c r="A6" s="79" t="s">
        <v>2511</v>
      </c>
      <c r="B6" s="319" t="s">
        <v>2510</v>
      </c>
      <c r="C6" s="79" t="s">
        <v>2008</v>
      </c>
      <c r="D6" s="79" t="s">
        <v>6</v>
      </c>
      <c r="E6" s="656" t="s">
        <v>2509</v>
      </c>
      <c r="F6" s="78" t="s">
        <v>2508</v>
      </c>
    </row>
    <row r="7" spans="1:6" ht="12.75">
      <c r="A7" s="6"/>
      <c r="B7" s="1345"/>
      <c r="C7" s="1643"/>
      <c r="D7" s="969"/>
      <c r="E7" s="1642"/>
      <c r="F7" s="328"/>
    </row>
    <row r="8" spans="1:6" ht="12.75">
      <c r="A8" s="1555" t="s">
        <v>2</v>
      </c>
      <c r="B8" s="1641">
        <v>1346274</v>
      </c>
      <c r="C8" s="1640">
        <v>943403</v>
      </c>
      <c r="D8" s="1337">
        <v>183321</v>
      </c>
      <c r="E8" s="1337">
        <v>66378</v>
      </c>
      <c r="F8" s="1639">
        <v>153128</v>
      </c>
    </row>
    <row r="9" spans="1:6" ht="12.75">
      <c r="A9" s="1555"/>
      <c r="B9" s="1632"/>
      <c r="C9" s="1631"/>
      <c r="D9" s="1630"/>
      <c r="E9" s="492"/>
      <c r="F9" s="1629"/>
    </row>
    <row r="10" spans="1:6" ht="12.75">
      <c r="A10" s="1628" t="s">
        <v>2507</v>
      </c>
      <c r="B10" s="1636">
        <v>1140572</v>
      </c>
      <c r="C10" s="1635">
        <v>796021</v>
      </c>
      <c r="D10" s="1328">
        <v>160205</v>
      </c>
      <c r="E10" s="1328">
        <v>57990</v>
      </c>
      <c r="F10" s="1634">
        <v>126312</v>
      </c>
    </row>
    <row r="11" spans="1:6" ht="12.75">
      <c r="A11" s="1627" t="s">
        <v>2506</v>
      </c>
      <c r="B11" s="1636">
        <f>+B14+B17+B18+B19</f>
        <v>205702</v>
      </c>
      <c r="C11" s="1635">
        <f>+C14+C17+C18+C19</f>
        <v>147382</v>
      </c>
      <c r="D11" s="1328">
        <f>+D14+D17+D18+D19</f>
        <v>23116</v>
      </c>
      <c r="E11" s="1328">
        <f>+E14+E17+E18+E19</f>
        <v>8388</v>
      </c>
      <c r="F11" s="1634">
        <f>+F14+F17+F18+F19</f>
        <v>26816</v>
      </c>
    </row>
    <row r="12" spans="1:6" ht="12.75">
      <c r="A12" s="1628"/>
      <c r="B12" s="1636"/>
      <c r="C12" s="1635"/>
      <c r="D12" s="1328"/>
      <c r="E12" s="1328"/>
      <c r="F12" s="1634"/>
    </row>
    <row r="13" spans="1:6" ht="12.75">
      <c r="A13" s="1626" t="s">
        <v>2505</v>
      </c>
      <c r="B13" s="1636">
        <v>187896</v>
      </c>
      <c r="C13" s="1635">
        <v>131301</v>
      </c>
      <c r="D13" s="1328">
        <v>22420</v>
      </c>
      <c r="E13" s="1328">
        <v>8210</v>
      </c>
      <c r="F13" s="1634">
        <v>25965</v>
      </c>
    </row>
    <row r="14" spans="1:6" ht="12.75">
      <c r="A14" s="1625" t="s">
        <v>2504</v>
      </c>
      <c r="B14" s="1636">
        <v>123814</v>
      </c>
      <c r="C14" s="1635">
        <v>82059</v>
      </c>
      <c r="D14" s="1328">
        <v>17320</v>
      </c>
      <c r="E14" s="1328">
        <v>5922</v>
      </c>
      <c r="F14" s="1634">
        <v>18513</v>
      </c>
    </row>
    <row r="15" spans="1:6" ht="12.75">
      <c r="A15" s="1625" t="s">
        <v>2503</v>
      </c>
      <c r="B15" s="1636"/>
      <c r="C15" s="1635"/>
      <c r="D15" s="1328"/>
      <c r="E15" s="1328"/>
      <c r="F15" s="1634"/>
    </row>
    <row r="16" spans="1:6" ht="12.75">
      <c r="A16" s="1369" t="s">
        <v>2502</v>
      </c>
      <c r="B16" s="1636"/>
      <c r="C16" s="1635"/>
      <c r="D16" s="1328"/>
      <c r="E16" s="1328"/>
      <c r="F16" s="1634"/>
    </row>
    <row r="17" spans="1:6" ht="12.75">
      <c r="A17" s="1369" t="s">
        <v>2501</v>
      </c>
      <c r="B17" s="1636">
        <v>10501</v>
      </c>
      <c r="C17" s="1635">
        <v>5836</v>
      </c>
      <c r="D17" s="1328">
        <v>2155</v>
      </c>
      <c r="E17" s="1328">
        <v>822</v>
      </c>
      <c r="F17" s="1634">
        <v>1688</v>
      </c>
    </row>
    <row r="18" spans="1:6" ht="12.75">
      <c r="A18" s="1625" t="s">
        <v>2500</v>
      </c>
      <c r="B18" s="1636">
        <v>53581</v>
      </c>
      <c r="C18" s="1635">
        <v>43406</v>
      </c>
      <c r="D18" s="1328">
        <v>2945</v>
      </c>
      <c r="E18" s="1328">
        <v>1466</v>
      </c>
      <c r="F18" s="1634">
        <v>5764</v>
      </c>
    </row>
    <row r="19" spans="1:6" ht="12.75">
      <c r="A19" s="1624" t="s">
        <v>1539</v>
      </c>
      <c r="B19" s="1636">
        <v>17806</v>
      </c>
      <c r="C19" s="1635">
        <v>16081</v>
      </c>
      <c r="D19" s="1328">
        <v>696</v>
      </c>
      <c r="E19" s="1328">
        <v>178</v>
      </c>
      <c r="F19" s="1634">
        <v>851</v>
      </c>
    </row>
    <row r="20" spans="1:6" ht="12.75">
      <c r="A20" s="1624"/>
      <c r="B20" s="1638"/>
      <c r="C20" s="1637"/>
      <c r="D20" s="1335"/>
      <c r="E20" s="1335"/>
      <c r="F20" s="1334"/>
    </row>
    <row r="21" spans="1:6" ht="12.75">
      <c r="A21" s="1633" t="s">
        <v>2189</v>
      </c>
      <c r="B21" s="1636"/>
      <c r="C21" s="1635"/>
      <c r="D21" s="1328"/>
      <c r="E21" s="1328"/>
      <c r="F21" s="1634"/>
    </row>
    <row r="22" spans="1:6" ht="12.75">
      <c r="A22" s="1633"/>
      <c r="B22" s="1632"/>
      <c r="C22" s="1631"/>
      <c r="D22" s="1630"/>
      <c r="E22" s="492"/>
      <c r="F22" s="1629"/>
    </row>
    <row r="23" spans="1:6" ht="12.75">
      <c r="A23" s="1628" t="s">
        <v>2507</v>
      </c>
      <c r="B23" s="1623">
        <v>84.7</v>
      </c>
      <c r="C23" s="1622">
        <v>84.39999999999999</v>
      </c>
      <c r="D23" s="1621">
        <v>87.4</v>
      </c>
      <c r="E23" s="1621">
        <v>87.4</v>
      </c>
      <c r="F23" s="1620">
        <v>82.5</v>
      </c>
    </row>
    <row r="24" spans="1:6" ht="12.75">
      <c r="A24" s="1627" t="s">
        <v>2506</v>
      </c>
      <c r="B24" s="1623">
        <v>15.279356208320149</v>
      </c>
      <c r="C24" s="1622">
        <v>15.622379831312811</v>
      </c>
      <c r="D24" s="1621">
        <v>12.609575553264493</v>
      </c>
      <c r="E24" s="1621">
        <v>12.636716984543073</v>
      </c>
      <c r="F24" s="1620">
        <v>17.51214670079933</v>
      </c>
    </row>
    <row r="25" spans="1:6" ht="12.75">
      <c r="A25" s="1627"/>
      <c r="B25" s="1623"/>
      <c r="C25" s="1622"/>
      <c r="D25" s="1621"/>
      <c r="E25" s="1621"/>
      <c r="F25" s="1620"/>
    </row>
    <row r="26" spans="1:6" ht="12.75">
      <c r="A26" s="1626" t="s">
        <v>2505</v>
      </c>
      <c r="B26" s="1623">
        <v>14.000000000000002</v>
      </c>
      <c r="C26" s="1622">
        <v>13.900000000000002</v>
      </c>
      <c r="D26" s="1621">
        <v>12.2</v>
      </c>
      <c r="E26" s="1621">
        <v>12.4</v>
      </c>
      <c r="F26" s="1620">
        <v>17</v>
      </c>
    </row>
    <row r="27" spans="1:6" ht="12.75">
      <c r="A27" s="1625" t="s">
        <v>2504</v>
      </c>
      <c r="B27" s="1623">
        <v>9.2</v>
      </c>
      <c r="C27" s="1622">
        <v>8.7</v>
      </c>
      <c r="D27" s="1621">
        <v>9.4</v>
      </c>
      <c r="E27" s="1621">
        <v>8.9</v>
      </c>
      <c r="F27" s="1620">
        <v>12.1</v>
      </c>
    </row>
    <row r="28" spans="1:6" ht="12.75">
      <c r="A28" s="1625" t="s">
        <v>2503</v>
      </c>
      <c r="B28" s="1623"/>
      <c r="C28" s="1622"/>
      <c r="D28" s="1621"/>
      <c r="E28" s="1621"/>
      <c r="F28" s="1620"/>
    </row>
    <row r="29" spans="1:6" ht="12.75">
      <c r="A29" s="1369" t="s">
        <v>2502</v>
      </c>
      <c r="B29" s="1623"/>
      <c r="C29" s="1622"/>
      <c r="D29" s="1621"/>
      <c r="E29" s="1621"/>
      <c r="F29" s="1620"/>
    </row>
    <row r="30" spans="1:6" ht="12.75">
      <c r="A30" s="1369" t="s">
        <v>2501</v>
      </c>
      <c r="B30" s="1623">
        <v>0.8</v>
      </c>
      <c r="C30" s="1622">
        <v>0.6</v>
      </c>
      <c r="D30" s="1621">
        <v>1.2</v>
      </c>
      <c r="E30" s="1621">
        <v>1.2</v>
      </c>
      <c r="F30" s="1620">
        <v>1.0999999999999999</v>
      </c>
    </row>
    <row r="31" spans="1:6" ht="12.75">
      <c r="A31" s="1625" t="s">
        <v>2500</v>
      </c>
      <c r="B31" s="1623">
        <v>4</v>
      </c>
      <c r="C31" s="1622">
        <v>4.6</v>
      </c>
      <c r="D31" s="1621">
        <v>1.6</v>
      </c>
      <c r="E31" s="1621">
        <v>2.1999999999999997</v>
      </c>
      <c r="F31" s="1620">
        <v>3.8</v>
      </c>
    </row>
    <row r="32" spans="1:6" ht="12.75">
      <c r="A32" s="1624" t="s">
        <v>1539</v>
      </c>
      <c r="B32" s="1623">
        <v>1.3</v>
      </c>
      <c r="C32" s="1622">
        <v>1.7000000000000002</v>
      </c>
      <c r="D32" s="1621">
        <v>0.4</v>
      </c>
      <c r="E32" s="1621">
        <v>0.3</v>
      </c>
      <c r="F32" s="1620">
        <v>0.6</v>
      </c>
    </row>
    <row r="33" spans="1:6" ht="12.75">
      <c r="A33" s="65"/>
      <c r="B33" s="1013" t="s">
        <v>47</v>
      </c>
      <c r="C33" s="1619"/>
      <c r="D33" s="642" t="s">
        <v>47</v>
      </c>
      <c r="E33" s="1371"/>
      <c r="F33" s="1370"/>
    </row>
    <row r="35" ht="12.75">
      <c r="A35" s="389" t="s">
        <v>2499</v>
      </c>
    </row>
    <row r="36" ht="12.75">
      <c r="A36" s="389" t="s">
        <v>2498</v>
      </c>
    </row>
    <row r="37" ht="12.75">
      <c r="A37" s="389" t="s">
        <v>2497</v>
      </c>
    </row>
    <row r="38" ht="12.75">
      <c r="A38" s="783" t="s">
        <v>2496</v>
      </c>
    </row>
    <row r="39" ht="12.75">
      <c r="A39" s="20"/>
    </row>
    <row r="40" ht="12.75">
      <c r="A40" s="16"/>
    </row>
    <row r="41" ht="12.75">
      <c r="A41" s="16"/>
    </row>
    <row r="42" ht="12.75">
      <c r="A42" s="16"/>
    </row>
    <row r="43" ht="12.75">
      <c r="A43" s="20"/>
    </row>
    <row r="44" ht="12.75">
      <c r="A44" s="16"/>
    </row>
    <row r="45" spans="3:6" ht="12.75">
      <c r="C45" s="1265"/>
      <c r="D45" s="1266"/>
      <c r="E45" s="979"/>
      <c r="F45" s="979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8" width="10.8515625" style="52" customWidth="1"/>
  </cols>
  <sheetData>
    <row r="1" spans="1:8" ht="15.75">
      <c r="A1" s="13" t="s">
        <v>2547</v>
      </c>
      <c r="B1" s="50"/>
      <c r="C1" s="50"/>
      <c r="D1" s="50"/>
      <c r="E1" s="50"/>
      <c r="F1" s="50"/>
      <c r="G1" s="50"/>
      <c r="H1" s="50"/>
    </row>
    <row r="2" spans="1:8" ht="12.75" customHeight="1">
      <c r="A2" s="13" t="s">
        <v>47</v>
      </c>
      <c r="B2" s="50"/>
      <c r="C2" s="50"/>
      <c r="D2" s="50"/>
      <c r="E2" s="50"/>
      <c r="F2" s="50"/>
      <c r="G2" s="50"/>
      <c r="H2" s="50"/>
    </row>
    <row r="3" spans="1:8" ht="12.75">
      <c r="A3" s="909" t="s">
        <v>2513</v>
      </c>
      <c r="B3" s="47"/>
      <c r="C3" s="47"/>
      <c r="D3" s="47"/>
      <c r="E3" s="47"/>
      <c r="F3" s="47"/>
      <c r="G3" s="47"/>
      <c r="H3" s="47"/>
    </row>
    <row r="4" spans="1:8" ht="12.75">
      <c r="A4" s="909" t="s">
        <v>2512</v>
      </c>
      <c r="B4" s="47"/>
      <c r="C4" s="47"/>
      <c r="D4" s="47"/>
      <c r="E4" s="47"/>
      <c r="F4" s="47"/>
      <c r="G4" s="47"/>
      <c r="H4" s="47"/>
    </row>
    <row r="5" ht="13.5" thickBot="1"/>
    <row r="6" spans="1:8" s="654" customFormat="1" ht="24" customHeight="1" thickTop="1">
      <c r="A6" s="1701"/>
      <c r="B6" s="1700"/>
      <c r="C6" s="1699"/>
      <c r="D6" s="1698" t="s">
        <v>2546</v>
      </c>
      <c r="E6" s="144"/>
      <c r="F6" s="144"/>
      <c r="G6" s="144"/>
      <c r="H6" s="1697"/>
    </row>
    <row r="7" spans="1:8" s="654" customFormat="1" ht="15.75" customHeight="1">
      <c r="A7" s="1696"/>
      <c r="B7" s="1693"/>
      <c r="C7" s="1692" t="s">
        <v>2545</v>
      </c>
      <c r="D7" s="1688"/>
      <c r="E7" s="1686" t="s">
        <v>47</v>
      </c>
      <c r="F7" s="1687" t="s">
        <v>2539</v>
      </c>
      <c r="G7" s="1695"/>
      <c r="H7" s="1694"/>
    </row>
    <row r="8" spans="1:8" s="1684" customFormat="1" ht="12.75">
      <c r="A8" s="1691"/>
      <c r="B8" s="1693"/>
      <c r="C8" s="1692" t="s">
        <v>2544</v>
      </c>
      <c r="D8" s="1688"/>
      <c r="E8" s="1686" t="s">
        <v>2543</v>
      </c>
      <c r="F8" s="1687" t="s">
        <v>2542</v>
      </c>
      <c r="G8" s="1686"/>
      <c r="H8" s="1685" t="s">
        <v>47</v>
      </c>
    </row>
    <row r="9" spans="1:8" s="1684" customFormat="1" ht="12.75">
      <c r="A9" s="1691"/>
      <c r="B9" s="1690" t="s">
        <v>188</v>
      </c>
      <c r="C9" s="1689" t="s">
        <v>2541</v>
      </c>
      <c r="D9" s="1688" t="s">
        <v>188</v>
      </c>
      <c r="E9" s="1686" t="s">
        <v>2540</v>
      </c>
      <c r="F9" s="1687" t="s">
        <v>2540</v>
      </c>
      <c r="G9" s="1686" t="s">
        <v>2539</v>
      </c>
      <c r="H9" s="1685" t="s">
        <v>2538</v>
      </c>
    </row>
    <row r="10" spans="1:8" s="1669" customFormat="1" ht="12.75">
      <c r="A10" s="1683" t="s">
        <v>1726</v>
      </c>
      <c r="B10" s="1682" t="s">
        <v>726</v>
      </c>
      <c r="C10" s="1681" t="s">
        <v>2537</v>
      </c>
      <c r="D10" s="1680" t="s">
        <v>2536</v>
      </c>
      <c r="E10" s="1678" t="s">
        <v>2535</v>
      </c>
      <c r="F10" s="1679" t="s">
        <v>2534</v>
      </c>
      <c r="G10" s="1678" t="s">
        <v>2534</v>
      </c>
      <c r="H10" s="1677" t="s">
        <v>2533</v>
      </c>
    </row>
    <row r="11" spans="1:8" s="1669" customFormat="1" ht="12.75">
      <c r="A11" s="1676"/>
      <c r="B11" s="1675"/>
      <c r="C11" s="1674"/>
      <c r="D11" s="1673"/>
      <c r="E11" s="1672"/>
      <c r="F11" s="1671"/>
      <c r="G11" s="1671"/>
      <c r="H11" s="1670"/>
    </row>
    <row r="12" spans="1:8" ht="12.75">
      <c r="A12" s="1668" t="s">
        <v>188</v>
      </c>
      <c r="B12" s="1667">
        <v>1346274</v>
      </c>
      <c r="C12" s="1666">
        <v>1140572</v>
      </c>
      <c r="D12" s="1665">
        <v>205702</v>
      </c>
      <c r="E12" s="1664">
        <v>123814</v>
      </c>
      <c r="F12" s="1663">
        <v>10501</v>
      </c>
      <c r="G12" s="1662">
        <v>53581</v>
      </c>
      <c r="H12" s="1661">
        <v>17806</v>
      </c>
    </row>
    <row r="13" spans="1:8" ht="12.75">
      <c r="A13" s="1660"/>
      <c r="B13" s="1659"/>
      <c r="C13" s="1656"/>
      <c r="D13" s="1652"/>
      <c r="E13" s="1658"/>
      <c r="F13" s="1657"/>
      <c r="G13" s="1657"/>
      <c r="H13" s="1656"/>
    </row>
    <row r="14" spans="1:8" ht="12.75">
      <c r="A14" s="1655" t="s">
        <v>2532</v>
      </c>
      <c r="B14" s="1654">
        <v>69346</v>
      </c>
      <c r="C14" s="1653">
        <v>57278</v>
      </c>
      <c r="D14" s="1652">
        <v>12068</v>
      </c>
      <c r="E14" s="1651">
        <v>8197</v>
      </c>
      <c r="F14" s="1650">
        <v>415</v>
      </c>
      <c r="G14" s="1649">
        <v>2917</v>
      </c>
      <c r="H14" s="1648">
        <v>539</v>
      </c>
    </row>
    <row r="15" spans="1:8" ht="12.75">
      <c r="A15" s="1655" t="s">
        <v>2531</v>
      </c>
      <c r="B15" s="1654">
        <v>216968</v>
      </c>
      <c r="C15" s="1653">
        <v>185134</v>
      </c>
      <c r="D15" s="1652">
        <v>31834</v>
      </c>
      <c r="E15" s="1651">
        <v>22034</v>
      </c>
      <c r="F15" s="1650">
        <v>983</v>
      </c>
      <c r="G15" s="1649">
        <v>7342</v>
      </c>
      <c r="H15" s="1648">
        <v>1475</v>
      </c>
    </row>
    <row r="16" spans="1:8" ht="12.75">
      <c r="A16" s="1655" t="s">
        <v>2530</v>
      </c>
      <c r="B16" s="1654">
        <v>34946</v>
      </c>
      <c r="C16" s="1653">
        <v>24343</v>
      </c>
      <c r="D16" s="1652">
        <v>10603</v>
      </c>
      <c r="E16" s="1651">
        <v>2620</v>
      </c>
      <c r="F16" s="1650">
        <v>2140</v>
      </c>
      <c r="G16" s="1649">
        <v>5571</v>
      </c>
      <c r="H16" s="1648">
        <v>272</v>
      </c>
    </row>
    <row r="17" spans="1:8" ht="12.75">
      <c r="A17" s="1655" t="s">
        <v>2529</v>
      </c>
      <c r="B17" s="1654">
        <v>98086</v>
      </c>
      <c r="C17" s="1653">
        <v>65544</v>
      </c>
      <c r="D17" s="1652">
        <v>32542</v>
      </c>
      <c r="E17" s="1651">
        <v>14685</v>
      </c>
      <c r="F17" s="1650">
        <v>1036</v>
      </c>
      <c r="G17" s="1649">
        <v>11475</v>
      </c>
      <c r="H17" s="1648">
        <v>5346</v>
      </c>
    </row>
    <row r="18" spans="1:8" ht="12.75">
      <c r="A18" s="1655" t="s">
        <v>2528</v>
      </c>
      <c r="B18" s="1654">
        <v>94009</v>
      </c>
      <c r="C18" s="1653">
        <v>69112</v>
      </c>
      <c r="D18" s="1652">
        <v>24897</v>
      </c>
      <c r="E18" s="1651">
        <v>14179</v>
      </c>
      <c r="F18" s="1650">
        <v>837</v>
      </c>
      <c r="G18" s="1649">
        <v>7013</v>
      </c>
      <c r="H18" s="1648">
        <v>2868</v>
      </c>
    </row>
    <row r="19" spans="1:8" ht="12.75">
      <c r="A19" s="1655" t="s">
        <v>2527</v>
      </c>
      <c r="B19" s="1654">
        <v>86941</v>
      </c>
      <c r="C19" s="1653">
        <v>66085</v>
      </c>
      <c r="D19" s="1652">
        <v>20856</v>
      </c>
      <c r="E19" s="1651">
        <v>13526</v>
      </c>
      <c r="F19" s="1650">
        <v>1482</v>
      </c>
      <c r="G19" s="1649">
        <v>4017</v>
      </c>
      <c r="H19" s="1648">
        <v>1831</v>
      </c>
    </row>
    <row r="20" spans="1:8" ht="12.75">
      <c r="A20" s="1655" t="s">
        <v>2526</v>
      </c>
      <c r="B20" s="1654">
        <v>86481</v>
      </c>
      <c r="C20" s="1653">
        <v>70951</v>
      </c>
      <c r="D20" s="1652">
        <v>15530</v>
      </c>
      <c r="E20" s="1651">
        <v>9742</v>
      </c>
      <c r="F20" s="1650">
        <v>234</v>
      </c>
      <c r="G20" s="1649">
        <v>4659</v>
      </c>
      <c r="H20" s="1648">
        <v>895</v>
      </c>
    </row>
    <row r="21" spans="1:8" ht="12.75">
      <c r="A21" s="1655" t="s">
        <v>2525</v>
      </c>
      <c r="B21" s="1654">
        <v>89833</v>
      </c>
      <c r="C21" s="1653">
        <v>77959</v>
      </c>
      <c r="D21" s="1652">
        <v>11874</v>
      </c>
      <c r="E21" s="1651">
        <v>8334</v>
      </c>
      <c r="F21" s="1650">
        <v>668</v>
      </c>
      <c r="G21" s="1649">
        <v>2134</v>
      </c>
      <c r="H21" s="1648">
        <v>738</v>
      </c>
    </row>
    <row r="22" spans="1:8" ht="12.75">
      <c r="A22" s="1655" t="s">
        <v>2524</v>
      </c>
      <c r="B22" s="1654">
        <v>97032</v>
      </c>
      <c r="C22" s="1653">
        <v>86136</v>
      </c>
      <c r="D22" s="1652">
        <v>10896</v>
      </c>
      <c r="E22" s="1651">
        <v>6824</v>
      </c>
      <c r="F22" s="1650">
        <v>1184</v>
      </c>
      <c r="G22" s="1649">
        <v>2416</v>
      </c>
      <c r="H22" s="1648">
        <v>472</v>
      </c>
    </row>
    <row r="23" spans="1:8" ht="12.75">
      <c r="A23" s="1655" t="s">
        <v>2523</v>
      </c>
      <c r="B23" s="1654">
        <v>97411</v>
      </c>
      <c r="C23" s="1653">
        <v>87380</v>
      </c>
      <c r="D23" s="1652">
        <v>10031</v>
      </c>
      <c r="E23" s="1651">
        <v>7471</v>
      </c>
      <c r="F23" s="1650">
        <v>257</v>
      </c>
      <c r="G23" s="1649">
        <v>1534</v>
      </c>
      <c r="H23" s="1648">
        <v>769</v>
      </c>
    </row>
    <row r="24" spans="1:8" ht="12.75">
      <c r="A24" s="1655" t="s">
        <v>2522</v>
      </c>
      <c r="B24" s="1654">
        <v>91834</v>
      </c>
      <c r="C24" s="1653">
        <v>84719</v>
      </c>
      <c r="D24" s="1652">
        <v>7115</v>
      </c>
      <c r="E24" s="1651">
        <v>4602</v>
      </c>
      <c r="F24" s="1650">
        <v>609</v>
      </c>
      <c r="G24" s="1649">
        <v>1220</v>
      </c>
      <c r="H24" s="1648">
        <v>684</v>
      </c>
    </row>
    <row r="25" spans="1:8" ht="12.75">
      <c r="A25" s="1655" t="s">
        <v>2521</v>
      </c>
      <c r="B25" s="1654">
        <v>85261</v>
      </c>
      <c r="C25" s="1653">
        <v>78129</v>
      </c>
      <c r="D25" s="1652">
        <v>7132</v>
      </c>
      <c r="E25" s="1651">
        <v>4830</v>
      </c>
      <c r="F25" s="1650">
        <v>104</v>
      </c>
      <c r="G25" s="1649">
        <v>1686</v>
      </c>
      <c r="H25" s="1648">
        <v>512</v>
      </c>
    </row>
    <row r="26" spans="1:8" ht="12.75">
      <c r="A26" s="1655" t="s">
        <v>2520</v>
      </c>
      <c r="B26" s="1654">
        <v>60035</v>
      </c>
      <c r="C26" s="1653">
        <v>57577</v>
      </c>
      <c r="D26" s="1652">
        <v>2458</v>
      </c>
      <c r="E26" s="1651">
        <v>1517</v>
      </c>
      <c r="F26" s="1650">
        <v>255</v>
      </c>
      <c r="G26" s="1649">
        <v>475</v>
      </c>
      <c r="H26" s="1648">
        <v>211</v>
      </c>
    </row>
    <row r="27" spans="1:8" ht="12.75">
      <c r="A27" s="1655" t="s">
        <v>2519</v>
      </c>
      <c r="B27" s="1654">
        <v>42880</v>
      </c>
      <c r="C27" s="1653">
        <v>40053</v>
      </c>
      <c r="D27" s="1652">
        <v>2827</v>
      </c>
      <c r="E27" s="1651">
        <v>2199</v>
      </c>
      <c r="F27" s="1650">
        <v>34</v>
      </c>
      <c r="G27" s="1649">
        <v>243</v>
      </c>
      <c r="H27" s="1648">
        <v>351</v>
      </c>
    </row>
    <row r="28" spans="1:8" ht="12.75">
      <c r="A28" s="1655" t="s">
        <v>2518</v>
      </c>
      <c r="B28" s="1654">
        <v>95211</v>
      </c>
      <c r="C28" s="1653">
        <v>90172</v>
      </c>
      <c r="D28" s="1652">
        <v>5039</v>
      </c>
      <c r="E28" s="1651">
        <v>3054</v>
      </c>
      <c r="F28" s="1650">
        <v>263</v>
      </c>
      <c r="G28" s="1649">
        <v>879</v>
      </c>
      <c r="H28" s="1648">
        <v>843</v>
      </c>
    </row>
    <row r="29" spans="1:8" ht="12.75">
      <c r="A29" s="65"/>
      <c r="B29" s="1647"/>
      <c r="C29" s="56"/>
      <c r="D29" s="1647"/>
      <c r="E29" s="56"/>
      <c r="F29" s="1646"/>
      <c r="G29" s="56"/>
      <c r="H29" s="1645"/>
    </row>
    <row r="30" spans="1:7" ht="12.75">
      <c r="A30" s="63"/>
      <c r="B30" s="1644"/>
      <c r="C30" s="1644"/>
      <c r="D30" s="1644"/>
      <c r="E30" s="1644"/>
      <c r="F30" s="1644"/>
      <c r="G30" s="1644"/>
    </row>
    <row r="31" spans="1:7" ht="12.75">
      <c r="A31" s="16" t="s">
        <v>2517</v>
      </c>
      <c r="B31" s="1644"/>
      <c r="C31" s="1644"/>
      <c r="D31" s="1644"/>
      <c r="E31" s="1644"/>
      <c r="F31" s="1644"/>
      <c r="G31" s="1644"/>
    </row>
    <row r="32" spans="1:8" ht="12.75">
      <c r="A32" s="389" t="s">
        <v>2516</v>
      </c>
      <c r="B32"/>
      <c r="C32"/>
      <c r="D32"/>
      <c r="E32"/>
      <c r="F32"/>
      <c r="G32"/>
      <c r="H32"/>
    </row>
    <row r="33" spans="1:8" ht="12.75">
      <c r="A33" s="783" t="s">
        <v>2515</v>
      </c>
      <c r="B33"/>
      <c r="C33"/>
      <c r="D33"/>
      <c r="E33"/>
      <c r="F33"/>
      <c r="G33"/>
      <c r="H33"/>
    </row>
    <row r="34" ht="12.75">
      <c r="A34" s="783" t="s">
        <v>2177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57421875" style="1703" customWidth="1"/>
    <col min="2" max="2" width="11.57421875" style="1702" customWidth="1"/>
    <col min="3" max="5" width="12.7109375" style="1702" customWidth="1"/>
    <col min="6" max="16384" width="9.140625" style="1702" customWidth="1"/>
  </cols>
  <sheetData>
    <row r="1" spans="1:5" ht="15.75">
      <c r="A1" s="1745" t="s">
        <v>2577</v>
      </c>
      <c r="B1" s="1744"/>
      <c r="C1" s="1744"/>
      <c r="D1" s="1744"/>
      <c r="E1" s="1744"/>
    </row>
    <row r="2" spans="1:5" ht="15.75">
      <c r="A2" s="1745" t="s">
        <v>2602</v>
      </c>
      <c r="B2" s="1744"/>
      <c r="C2" s="1744"/>
      <c r="D2" s="1744"/>
      <c r="E2" s="1744"/>
    </row>
    <row r="3" ht="12.75" customHeight="1">
      <c r="A3" s="1703" t="s">
        <v>47</v>
      </c>
    </row>
    <row r="4" spans="1:5" s="1705" customFormat="1" ht="12.75" customHeight="1">
      <c r="A4" s="1765" t="s">
        <v>2601</v>
      </c>
      <c r="B4" s="1764"/>
      <c r="C4" s="1764"/>
      <c r="D4" s="1764"/>
      <c r="E4" s="1764"/>
    </row>
    <row r="5" spans="1:5" s="1705" customFormat="1" ht="12.75" customHeight="1">
      <c r="A5" s="1765" t="s">
        <v>2600</v>
      </c>
      <c r="B5" s="1764"/>
      <c r="C5" s="1764"/>
      <c r="D5" s="1764"/>
      <c r="E5" s="1764"/>
    </row>
    <row r="6" ht="12.75" customHeight="1" thickBot="1"/>
    <row r="7" spans="1:5" s="1738" customFormat="1" ht="37.5" customHeight="1" thickTop="1">
      <c r="A7" s="1742" t="s">
        <v>1446</v>
      </c>
      <c r="B7" s="1763" t="s">
        <v>188</v>
      </c>
      <c r="C7" s="1741" t="s">
        <v>2575</v>
      </c>
      <c r="D7" s="1740" t="s">
        <v>2599</v>
      </c>
      <c r="E7" s="1762" t="s">
        <v>2573</v>
      </c>
    </row>
    <row r="8" spans="1:5" ht="12.75" customHeight="1">
      <c r="A8" s="1735"/>
      <c r="B8" s="1761"/>
      <c r="C8" s="1721"/>
      <c r="D8" s="1721"/>
      <c r="E8" s="1759"/>
    </row>
    <row r="9" spans="1:5" ht="12.75" customHeight="1">
      <c r="A9" s="1760" t="s">
        <v>2189</v>
      </c>
      <c r="B9" s="1721"/>
      <c r="C9" s="1721"/>
      <c r="D9" s="1721"/>
      <c r="E9" s="1759"/>
    </row>
    <row r="10" spans="1:5" ht="12.75" customHeight="1">
      <c r="A10" s="1735"/>
      <c r="B10" s="1721"/>
      <c r="C10" s="1721"/>
      <c r="D10" s="1721"/>
      <c r="E10" s="1759"/>
    </row>
    <row r="11" spans="1:5" ht="12.75" customHeight="1">
      <c r="A11" s="1729" t="s">
        <v>2598</v>
      </c>
      <c r="B11" s="1733"/>
      <c r="C11" s="1733"/>
      <c r="D11" s="1758"/>
      <c r="E11" s="1747"/>
    </row>
    <row r="12" spans="1:5" ht="12.75" customHeight="1">
      <c r="A12" s="1728" t="s">
        <v>2597</v>
      </c>
      <c r="B12" s="1733"/>
      <c r="C12" s="1733"/>
      <c r="D12" s="1758"/>
      <c r="E12" s="1747"/>
    </row>
    <row r="13" spans="1:5" ht="12.75" customHeight="1">
      <c r="A13" s="1718" t="s">
        <v>1547</v>
      </c>
      <c r="B13" s="1726">
        <f>+((675206/1346274)*100)</f>
        <v>50.15368342551368</v>
      </c>
      <c r="C13" s="1725">
        <f>+((565627/1140572)*100)</f>
        <v>49.59152074573109</v>
      </c>
      <c r="D13" s="1724">
        <f>+((29034/53581)*100)</f>
        <v>54.18711856814916</v>
      </c>
      <c r="E13" s="1756">
        <v>47.2</v>
      </c>
    </row>
    <row r="14" spans="1:5" ht="12.75" customHeight="1">
      <c r="A14" s="1718" t="s">
        <v>1529</v>
      </c>
      <c r="B14" s="1726">
        <f>+((671068/1346274)*100)</f>
        <v>49.84631657448632</v>
      </c>
      <c r="C14" s="1725">
        <f>+((574945/1140572)*100)</f>
        <v>50.40847925426891</v>
      </c>
      <c r="D14" s="1724">
        <f>+((24547/53581)*100)</f>
        <v>45.81288143185084</v>
      </c>
      <c r="E14" s="1756">
        <v>52.8</v>
      </c>
    </row>
    <row r="15" spans="1:5" ht="12.75" customHeight="1">
      <c r="A15" s="1757"/>
      <c r="B15" s="1726"/>
      <c r="C15" s="1725"/>
      <c r="D15" s="1724"/>
      <c r="E15" s="1756"/>
    </row>
    <row r="16" spans="1:5" ht="12.75" customHeight="1">
      <c r="A16" s="1729" t="s">
        <v>2379</v>
      </c>
      <c r="B16" s="1726"/>
      <c r="C16" s="1725" t="s">
        <v>47</v>
      </c>
      <c r="D16" s="1724"/>
      <c r="E16" s="1756"/>
    </row>
    <row r="17" spans="1:5" ht="12.75" customHeight="1">
      <c r="A17" s="1728" t="s">
        <v>2588</v>
      </c>
      <c r="B17" s="1726"/>
      <c r="C17" s="1725"/>
      <c r="D17" s="1724"/>
      <c r="E17" s="1756"/>
    </row>
    <row r="18" spans="1:5" ht="12.75" customHeight="1">
      <c r="A18" s="1718" t="s">
        <v>2378</v>
      </c>
      <c r="B18" s="1726">
        <v>33.2</v>
      </c>
      <c r="C18" s="1725">
        <v>31.1</v>
      </c>
      <c r="D18" s="1724">
        <v>48</v>
      </c>
      <c r="E18" s="1756">
        <v>40.1</v>
      </c>
    </row>
    <row r="19" spans="1:5" ht="12.75" customHeight="1">
      <c r="A19" s="1718" t="s">
        <v>2596</v>
      </c>
      <c r="B19" s="1726">
        <v>48.8</v>
      </c>
      <c r="C19" s="1725">
        <v>50.7</v>
      </c>
      <c r="D19" s="1724">
        <v>39.1</v>
      </c>
      <c r="E19" s="1756">
        <v>41.5</v>
      </c>
    </row>
    <row r="20" spans="1:5" ht="12.75">
      <c r="A20" s="1718" t="s">
        <v>2595</v>
      </c>
      <c r="B20" s="1726">
        <v>11.6</v>
      </c>
      <c r="C20" s="1725">
        <v>11.3</v>
      </c>
      <c r="D20" s="1724">
        <v>10.3</v>
      </c>
      <c r="E20" s="1756">
        <v>16.1</v>
      </c>
    </row>
    <row r="21" spans="1:5" ht="12.75">
      <c r="A21" s="1718" t="s">
        <v>2373</v>
      </c>
      <c r="B21" s="1726">
        <v>6.4</v>
      </c>
      <c r="C21" s="1725">
        <v>6.9</v>
      </c>
      <c r="D21" s="1724">
        <v>2.6</v>
      </c>
      <c r="E21" s="1756">
        <v>2.3</v>
      </c>
    </row>
    <row r="22" spans="1:5" ht="12.75">
      <c r="A22" s="1757"/>
      <c r="B22" s="1726"/>
      <c r="C22" s="1725"/>
      <c r="D22" s="1724"/>
      <c r="E22" s="1756"/>
    </row>
    <row r="23" spans="1:5" ht="12.75">
      <c r="A23" s="1729" t="s">
        <v>2188</v>
      </c>
      <c r="B23" s="1726"/>
      <c r="C23" s="1725" t="s">
        <v>47</v>
      </c>
      <c r="D23" s="1724"/>
      <c r="E23" s="1756"/>
    </row>
    <row r="24" spans="1:5" ht="12.75">
      <c r="A24" s="1728" t="s">
        <v>2594</v>
      </c>
      <c r="B24" s="1726"/>
      <c r="C24" s="1725"/>
      <c r="D24" s="1724"/>
      <c r="E24" s="1756"/>
    </row>
    <row r="25" spans="1:5" ht="12.75">
      <c r="A25" s="1718" t="s">
        <v>2187</v>
      </c>
      <c r="B25" s="1726">
        <v>10.0977637961093</v>
      </c>
      <c r="C25" s="1724">
        <v>10.4</v>
      </c>
      <c r="D25" s="1724">
        <v>3.7</v>
      </c>
      <c r="E25" s="1756">
        <v>5.7</v>
      </c>
    </row>
    <row r="26" spans="1:5" ht="12.75">
      <c r="A26" s="1718" t="s">
        <v>2593</v>
      </c>
      <c r="B26" s="1726">
        <v>28.617433069235148</v>
      </c>
      <c r="C26" s="1724">
        <v>29</v>
      </c>
      <c r="D26" s="1724">
        <v>17</v>
      </c>
      <c r="E26" s="1756">
        <v>20.9</v>
      </c>
    </row>
    <row r="27" spans="1:5" ht="12.75">
      <c r="A27" s="1718" t="s">
        <v>2592</v>
      </c>
      <c r="B27" s="1726">
        <v>31.770752420900006</v>
      </c>
      <c r="C27" s="1724">
        <v>31.6</v>
      </c>
      <c r="D27" s="1724">
        <v>37</v>
      </c>
      <c r="E27" s="1756">
        <v>37.3</v>
      </c>
    </row>
    <row r="28" spans="1:5" ht="12.75">
      <c r="A28" s="1718" t="s">
        <v>2591</v>
      </c>
      <c r="B28" s="1726">
        <v>19.88978647748261</v>
      </c>
      <c r="C28" s="1724">
        <v>19.5</v>
      </c>
      <c r="D28" s="1724">
        <v>31.4</v>
      </c>
      <c r="E28" s="1756">
        <v>21.5</v>
      </c>
    </row>
    <row r="29" spans="1:5" ht="12.75">
      <c r="A29" s="1718" t="s">
        <v>2590</v>
      </c>
      <c r="B29" s="1726">
        <v>9.624264236272936</v>
      </c>
      <c r="C29" s="1724">
        <v>9.4</v>
      </c>
      <c r="D29" s="1724">
        <v>11</v>
      </c>
      <c r="E29" s="1756">
        <v>14.7</v>
      </c>
    </row>
    <row r="30" spans="1:5" ht="12.75">
      <c r="A30" s="1757"/>
      <c r="B30" s="1726"/>
      <c r="C30" s="1725"/>
      <c r="D30" s="1724"/>
      <c r="E30" s="1756"/>
    </row>
    <row r="31" spans="1:5" ht="12.75">
      <c r="A31" s="1729" t="s">
        <v>2589</v>
      </c>
      <c r="B31" s="1726"/>
      <c r="C31" s="1725"/>
      <c r="D31" s="1724"/>
      <c r="E31" s="1756"/>
    </row>
    <row r="32" spans="1:5" ht="12.75">
      <c r="A32" s="1728" t="s">
        <v>2588</v>
      </c>
      <c r="B32" s="1726"/>
      <c r="C32" s="1725"/>
      <c r="D32" s="1724"/>
      <c r="E32" s="1756"/>
    </row>
    <row r="33" spans="1:5" ht="12.75">
      <c r="A33" s="1718" t="s">
        <v>2587</v>
      </c>
      <c r="B33" s="1726">
        <v>12.7</v>
      </c>
      <c r="C33" s="1725">
        <v>12.2</v>
      </c>
      <c r="D33" s="1724">
        <v>13.9</v>
      </c>
      <c r="E33" s="1756">
        <v>15.9</v>
      </c>
    </row>
    <row r="34" spans="1:5" ht="12.75" customHeight="1">
      <c r="A34" s="1718" t="s">
        <v>2586</v>
      </c>
      <c r="B34" s="1726">
        <v>87.3</v>
      </c>
      <c r="C34" s="1725">
        <v>87.8</v>
      </c>
      <c r="D34" s="1724">
        <v>86.1</v>
      </c>
      <c r="E34" s="1756">
        <v>84.1</v>
      </c>
    </row>
    <row r="35" spans="1:5" ht="12.75" customHeight="1">
      <c r="A35" s="1718" t="s">
        <v>2585</v>
      </c>
      <c r="B35" s="1726">
        <v>15.5</v>
      </c>
      <c r="C35" s="1725">
        <v>14.5</v>
      </c>
      <c r="D35" s="1724">
        <v>24</v>
      </c>
      <c r="E35" s="1756">
        <v>23.9</v>
      </c>
    </row>
    <row r="36" spans="1:5" ht="12.75" customHeight="1">
      <c r="A36" s="1718" t="s">
        <v>2584</v>
      </c>
      <c r="B36" s="1726">
        <v>7.9</v>
      </c>
      <c r="C36" s="1725">
        <v>8.1</v>
      </c>
      <c r="D36" s="1724">
        <v>7.7</v>
      </c>
      <c r="E36" s="1756">
        <v>7.4</v>
      </c>
    </row>
    <row r="37" spans="1:5" ht="12.75" customHeight="1">
      <c r="A37" s="1718" t="s">
        <v>2583</v>
      </c>
      <c r="B37" s="1726">
        <v>14.4</v>
      </c>
      <c r="C37" s="1725">
        <v>14.4</v>
      </c>
      <c r="D37" s="1724">
        <v>17.8</v>
      </c>
      <c r="E37" s="1756">
        <v>14.2</v>
      </c>
    </row>
    <row r="38" spans="1:5" ht="12.75" customHeight="1">
      <c r="A38" s="1718" t="s">
        <v>2582</v>
      </c>
      <c r="B38" s="1726">
        <v>13.1</v>
      </c>
      <c r="C38" s="1725">
        <v>13.2</v>
      </c>
      <c r="D38" s="1724">
        <v>11</v>
      </c>
      <c r="E38" s="1756">
        <v>9.4</v>
      </c>
    </row>
    <row r="39" spans="1:5" ht="12.75" customHeight="1">
      <c r="A39" s="1718" t="s">
        <v>2581</v>
      </c>
      <c r="B39" s="1726">
        <v>13.8</v>
      </c>
      <c r="C39" s="1725">
        <v>14.1</v>
      </c>
      <c r="D39" s="1724">
        <v>10.5</v>
      </c>
      <c r="E39" s="1756">
        <v>9.8</v>
      </c>
    </row>
    <row r="40" spans="1:5" ht="12.75" customHeight="1">
      <c r="A40" s="1718" t="s">
        <v>2580</v>
      </c>
      <c r="B40" s="1726">
        <v>9.4</v>
      </c>
      <c r="C40" s="1725">
        <v>9.6</v>
      </c>
      <c r="D40" s="1724">
        <v>5.8</v>
      </c>
      <c r="E40" s="1756">
        <v>9.8</v>
      </c>
    </row>
    <row r="41" spans="1:5" ht="12.75" customHeight="1">
      <c r="A41" s="1718" t="s">
        <v>2579</v>
      </c>
      <c r="B41" s="1726">
        <v>3.7</v>
      </c>
      <c r="C41" s="1725">
        <v>3.8</v>
      </c>
      <c r="D41" s="1724">
        <v>1.9</v>
      </c>
      <c r="E41" s="1756">
        <v>2.6</v>
      </c>
    </row>
    <row r="42" spans="1:5" ht="12.75" customHeight="1">
      <c r="A42" s="1718" t="s">
        <v>2578</v>
      </c>
      <c r="B42" s="1726">
        <v>9.6</v>
      </c>
      <c r="C42" s="1725">
        <v>10</v>
      </c>
      <c r="D42" s="1724">
        <v>7.3</v>
      </c>
      <c r="E42" s="1756">
        <v>7.1</v>
      </c>
    </row>
    <row r="43" spans="1:5" ht="12.75" customHeight="1">
      <c r="A43" s="1141" t="s">
        <v>47</v>
      </c>
      <c r="B43" s="1754" t="s">
        <v>47</v>
      </c>
      <c r="C43" s="1755" t="s">
        <v>47</v>
      </c>
      <c r="D43" s="1754" t="s">
        <v>47</v>
      </c>
      <c r="E43" s="1753" t="s">
        <v>47</v>
      </c>
    </row>
    <row r="44" spans="1:5" ht="12.75" customHeight="1">
      <c r="A44" s="1752" t="s">
        <v>47</v>
      </c>
      <c r="B44" s="1751"/>
      <c r="C44" s="1748"/>
      <c r="D44" s="1751"/>
      <c r="E44" s="1750"/>
    </row>
    <row r="45" spans="1:5" ht="12.75" customHeight="1">
      <c r="A45" s="1749" t="s">
        <v>429</v>
      </c>
      <c r="B45" s="1747"/>
      <c r="C45" s="1748"/>
      <c r="D45" s="1747"/>
      <c r="E45" s="1746"/>
    </row>
    <row r="46" spans="1:5" ht="12.75">
      <c r="A46" s="1749"/>
      <c r="B46" s="1747"/>
      <c r="C46" s="1748"/>
      <c r="D46" s="1747"/>
      <c r="E46" s="1746"/>
    </row>
    <row r="47" spans="1:5" ht="12.75">
      <c r="A47" s="1749"/>
      <c r="B47" s="1747"/>
      <c r="C47" s="1748"/>
      <c r="D47" s="1747"/>
      <c r="E47" s="1746"/>
    </row>
    <row r="48" spans="1:5" ht="12.75">
      <c r="A48" s="1749"/>
      <c r="B48" s="1747"/>
      <c r="C48" s="1748"/>
      <c r="D48" s="1747"/>
      <c r="E48" s="1746"/>
    </row>
    <row r="49" spans="1:5" ht="12.75">
      <c r="A49" s="1749"/>
      <c r="B49" s="1747"/>
      <c r="C49" s="1748"/>
      <c r="D49" s="1747"/>
      <c r="E49" s="1746"/>
    </row>
    <row r="50" spans="1:5" ht="15.75">
      <c r="A50" s="1745" t="s">
        <v>2577</v>
      </c>
      <c r="B50" s="1744"/>
      <c r="C50" s="1744"/>
      <c r="D50" s="1744"/>
      <c r="E50" s="1743"/>
    </row>
    <row r="51" spans="1:5" ht="15.75">
      <c r="A51" s="1745" t="s">
        <v>2576</v>
      </c>
      <c r="B51" s="1744"/>
      <c r="C51" s="1744"/>
      <c r="D51" s="1744"/>
      <c r="E51" s="1743"/>
    </row>
    <row r="52" ht="13.5" thickBot="1">
      <c r="E52" s="1707"/>
    </row>
    <row r="53" spans="1:5" s="1738" customFormat="1" ht="33" customHeight="1" thickTop="1">
      <c r="A53" s="1742" t="s">
        <v>1446</v>
      </c>
      <c r="B53" s="1741" t="s">
        <v>188</v>
      </c>
      <c r="C53" s="1741" t="s">
        <v>2575</v>
      </c>
      <c r="D53" s="1740" t="s">
        <v>2574</v>
      </c>
      <c r="E53" s="1739" t="s">
        <v>2573</v>
      </c>
    </row>
    <row r="54" spans="1:5" ht="12.75" customHeight="1">
      <c r="A54" s="1735"/>
      <c r="B54" s="1721"/>
      <c r="C54" s="1737"/>
      <c r="D54" s="1721"/>
      <c r="E54" s="1734"/>
    </row>
    <row r="55" spans="1:5" ht="12.75" customHeight="1">
      <c r="A55" s="1736" t="s">
        <v>2572</v>
      </c>
      <c r="B55" s="1721"/>
      <c r="C55" s="1721"/>
      <c r="D55" s="1721"/>
      <c r="E55" s="1734"/>
    </row>
    <row r="56" spans="1:5" ht="12.75" customHeight="1">
      <c r="A56" s="1735"/>
      <c r="B56" s="1721"/>
      <c r="C56" s="1721"/>
      <c r="D56" s="1721"/>
      <c r="E56" s="1734"/>
    </row>
    <row r="57" spans="1:5" ht="12.75" customHeight="1">
      <c r="A57" s="1729" t="s">
        <v>2571</v>
      </c>
      <c r="B57" s="1732"/>
      <c r="C57" s="1732"/>
      <c r="D57" s="1732"/>
      <c r="E57" s="1731"/>
    </row>
    <row r="58" spans="1:5" ht="12.75" customHeight="1">
      <c r="A58" s="1728" t="s">
        <v>2570</v>
      </c>
      <c r="B58" s="1733"/>
      <c r="C58" s="1733" t="s">
        <v>47</v>
      </c>
      <c r="D58" s="1732"/>
      <c r="E58" s="1731"/>
    </row>
    <row r="59" spans="1:5" ht="12.75" customHeight="1">
      <c r="A59" s="1728" t="s">
        <v>2569</v>
      </c>
      <c r="B59" s="1733"/>
      <c r="C59" s="1733"/>
      <c r="D59" s="1732"/>
      <c r="E59" s="1731"/>
    </row>
    <row r="60" spans="1:5" ht="12.75" customHeight="1">
      <c r="A60" s="1718" t="s">
        <v>2568</v>
      </c>
      <c r="B60" s="1726">
        <v>10.6</v>
      </c>
      <c r="C60" s="1725">
        <v>8.9</v>
      </c>
      <c r="D60" s="1724">
        <v>18.4</v>
      </c>
      <c r="E60" s="1727">
        <v>17.1</v>
      </c>
    </row>
    <row r="61" spans="1:5" ht="12.75" customHeight="1">
      <c r="A61" s="1718" t="s">
        <v>2567</v>
      </c>
      <c r="B61" s="1726">
        <v>6.5</v>
      </c>
      <c r="C61" s="1725">
        <v>6.1</v>
      </c>
      <c r="D61" s="1724">
        <v>6.3</v>
      </c>
      <c r="E61" s="1727">
        <v>9.5</v>
      </c>
    </row>
    <row r="62" spans="1:5" ht="12.75" customHeight="1">
      <c r="A62" s="1718" t="s">
        <v>2566</v>
      </c>
      <c r="B62" s="1726">
        <v>82.9</v>
      </c>
      <c r="C62" s="1725">
        <v>85</v>
      </c>
      <c r="D62" s="1724">
        <v>75.4</v>
      </c>
      <c r="E62" s="1727">
        <v>73.4</v>
      </c>
    </row>
    <row r="63" spans="1:5" ht="12.75" customHeight="1">
      <c r="A63" s="1730"/>
      <c r="B63" s="1726"/>
      <c r="C63" s="1725"/>
      <c r="D63" s="1724"/>
      <c r="E63" s="1727"/>
    </row>
    <row r="64" spans="1:5" ht="12.75">
      <c r="A64" s="1729" t="s">
        <v>2565</v>
      </c>
      <c r="B64" s="1726"/>
      <c r="C64" s="1725" t="s">
        <v>47</v>
      </c>
      <c r="D64" s="1724"/>
      <c r="E64" s="1727"/>
    </row>
    <row r="65" spans="1:5" ht="12.75">
      <c r="A65" s="1728" t="s">
        <v>2564</v>
      </c>
      <c r="B65" s="1726"/>
      <c r="C65" s="1725" t="s">
        <v>47</v>
      </c>
      <c r="D65" s="1724"/>
      <c r="E65" s="1727"/>
    </row>
    <row r="66" spans="1:5" ht="12.75">
      <c r="A66" s="1718" t="s">
        <v>2563</v>
      </c>
      <c r="B66" s="1726">
        <v>61.8</v>
      </c>
      <c r="C66" s="1725">
        <v>67.8</v>
      </c>
      <c r="D66" s="1724">
        <v>22.4</v>
      </c>
      <c r="E66" s="1727">
        <v>38.6</v>
      </c>
    </row>
    <row r="67" spans="1:5" ht="12.75">
      <c r="A67" s="1718" t="s">
        <v>2562</v>
      </c>
      <c r="B67" s="1726">
        <v>38.2</v>
      </c>
      <c r="C67" s="1725">
        <v>32.2</v>
      </c>
      <c r="D67" s="1724">
        <v>77.6</v>
      </c>
      <c r="E67" s="1727">
        <v>61.4</v>
      </c>
    </row>
    <row r="68" spans="1:5" ht="12.75">
      <c r="A68" s="1718"/>
      <c r="B68" s="1726"/>
      <c r="C68" s="1725"/>
      <c r="D68" s="1724"/>
      <c r="E68" s="1723"/>
    </row>
    <row r="69" spans="1:5" ht="12.75" customHeight="1">
      <c r="A69" s="1722" t="s">
        <v>2561</v>
      </c>
      <c r="B69" s="1721"/>
      <c r="C69" s="1721"/>
      <c r="D69" s="1721"/>
      <c r="E69" s="1720"/>
    </row>
    <row r="70" spans="1:5" ht="12.75" customHeight="1">
      <c r="A70" s="1718" t="s">
        <v>2560</v>
      </c>
      <c r="B70" s="1717">
        <v>1346274</v>
      </c>
      <c r="C70" s="1716">
        <v>1140572</v>
      </c>
      <c r="D70" s="1715">
        <v>53581</v>
      </c>
      <c r="E70" s="1714">
        <v>49218</v>
      </c>
    </row>
    <row r="71" spans="1:5" ht="12.75" customHeight="1">
      <c r="A71" s="1718" t="s">
        <v>2559</v>
      </c>
      <c r="B71" s="1717"/>
      <c r="C71" s="1716"/>
      <c r="D71" s="1715"/>
      <c r="E71" s="1714"/>
    </row>
    <row r="72" spans="1:5" ht="12.75" customHeight="1">
      <c r="A72" s="1719" t="s">
        <v>2558</v>
      </c>
      <c r="B72" s="1717">
        <v>1309587</v>
      </c>
      <c r="C72" s="1716">
        <v>1125893</v>
      </c>
      <c r="D72" s="1715">
        <v>45543</v>
      </c>
      <c r="E72" s="1714">
        <v>45136</v>
      </c>
    </row>
    <row r="73" spans="1:5" ht="12.75" customHeight="1">
      <c r="A73" s="1718" t="s">
        <v>2557</v>
      </c>
      <c r="B73" s="1717">
        <v>1303394</v>
      </c>
      <c r="C73" s="1716">
        <v>1122697</v>
      </c>
      <c r="D73" s="1715">
        <v>44813</v>
      </c>
      <c r="E73" s="1714">
        <v>45132</v>
      </c>
    </row>
    <row r="74" spans="1:5" ht="12.75" customHeight="1">
      <c r="A74" s="1718" t="s">
        <v>2556</v>
      </c>
      <c r="B74" s="1717">
        <v>1111069</v>
      </c>
      <c r="C74" s="1716">
        <v>942462</v>
      </c>
      <c r="D74" s="1715">
        <v>44700</v>
      </c>
      <c r="E74" s="1714">
        <v>38932</v>
      </c>
    </row>
    <row r="75" spans="1:5" ht="12.75" customHeight="1">
      <c r="A75" s="1718" t="s">
        <v>2555</v>
      </c>
      <c r="B75" s="1717">
        <v>926928</v>
      </c>
      <c r="C75" s="1716">
        <v>808273</v>
      </c>
      <c r="D75" s="1715">
        <v>26276</v>
      </c>
      <c r="E75" s="1714">
        <v>28068</v>
      </c>
    </row>
    <row r="76" spans="1:5" ht="12.75" customHeight="1">
      <c r="A76" s="1141"/>
      <c r="B76" s="1712"/>
      <c r="C76" s="1713"/>
      <c r="D76" s="1712"/>
      <c r="E76" s="1711"/>
    </row>
    <row r="77" spans="1:5" ht="12.75" customHeight="1">
      <c r="A77" s="1135"/>
      <c r="B77" s="1134"/>
      <c r="C77" s="1131"/>
      <c r="D77" s="1134"/>
      <c r="E77" s="1710"/>
    </row>
    <row r="78" spans="1:5" ht="12.75">
      <c r="A78" s="1709" t="s">
        <v>2554</v>
      </c>
      <c r="E78" s="1707"/>
    </row>
    <row r="79" spans="1:5" ht="12.75">
      <c r="A79" s="1709" t="s">
        <v>2553</v>
      </c>
      <c r="E79" s="1707"/>
    </row>
    <row r="80" spans="1:5" ht="12.75">
      <c r="A80" s="1708" t="s">
        <v>2552</v>
      </c>
      <c r="E80" s="1707"/>
    </row>
    <row r="81" spans="1:5" ht="12.75">
      <c r="A81" s="1708" t="s">
        <v>2551</v>
      </c>
      <c r="E81" s="1707"/>
    </row>
    <row r="82" s="1705" customFormat="1" ht="12.75">
      <c r="A82" s="1706" t="s">
        <v>2550</v>
      </c>
    </row>
    <row r="83" s="1705" customFormat="1" ht="12.75">
      <c r="A83" s="1704" t="s">
        <v>2549</v>
      </c>
    </row>
    <row r="84" ht="12.75">
      <c r="A84" s="1704" t="s">
        <v>2548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766" customWidth="1"/>
    <col min="2" max="2" width="24.00390625" style="1558" customWidth="1"/>
    <col min="3" max="3" width="12.8515625" style="1558" customWidth="1"/>
    <col min="4" max="4" width="11.8515625" style="1558" customWidth="1"/>
    <col min="5" max="5" width="12.140625" style="1558" customWidth="1"/>
    <col min="6" max="6" width="12.57421875" style="1558" customWidth="1"/>
    <col min="7" max="16384" width="9.140625" style="1558" customWidth="1"/>
  </cols>
  <sheetData>
    <row r="1" spans="1:6" ht="15.75" customHeight="1">
      <c r="A1" s="1809" t="s">
        <v>2634</v>
      </c>
      <c r="B1" s="1806"/>
      <c r="C1" s="1806"/>
      <c r="D1" s="1808"/>
      <c r="E1" s="1808"/>
      <c r="F1" s="1808"/>
    </row>
    <row r="2" spans="1:3" ht="12" customHeight="1">
      <c r="A2" s="1807" t="s">
        <v>47</v>
      </c>
      <c r="B2" s="1806"/>
      <c r="C2" s="1806"/>
    </row>
    <row r="3" spans="1:6" s="1417" customFormat="1" ht="13.5" customHeight="1">
      <c r="A3" s="1463" t="s">
        <v>2633</v>
      </c>
      <c r="B3" s="1805"/>
      <c r="C3" s="1463"/>
      <c r="D3" s="1804"/>
      <c r="E3" s="1804"/>
      <c r="F3" s="1422"/>
    </row>
    <row r="4" spans="1:6" s="1417" customFormat="1" ht="12.75" customHeight="1">
      <c r="A4" s="1423" t="s">
        <v>2632</v>
      </c>
      <c r="B4" s="1805"/>
      <c r="C4" s="1463"/>
      <c r="D4" s="1804"/>
      <c r="E4" s="1804"/>
      <c r="F4" s="1422"/>
    </row>
    <row r="5" ht="12.75" customHeight="1">
      <c r="A5" s="1803"/>
    </row>
    <row r="6" spans="1:6" ht="21" customHeight="1">
      <c r="A6" s="1802"/>
      <c r="B6" s="1801"/>
      <c r="C6" s="1801"/>
      <c r="D6" s="1800" t="s">
        <v>2630</v>
      </c>
      <c r="E6" s="1799" t="s">
        <v>2631</v>
      </c>
      <c r="F6" s="1798" t="s">
        <v>2630</v>
      </c>
    </row>
    <row r="7" spans="1:6" s="1792" customFormat="1" ht="13.5" customHeight="1">
      <c r="A7" s="1797" t="s">
        <v>2629</v>
      </c>
      <c r="B7" s="1796" t="s">
        <v>2628</v>
      </c>
      <c r="C7" s="1796" t="s">
        <v>2627</v>
      </c>
      <c r="D7" s="1795" t="s">
        <v>2626</v>
      </c>
      <c r="E7" s="1794" t="s">
        <v>2625</v>
      </c>
      <c r="F7" s="1793" t="s">
        <v>2624</v>
      </c>
    </row>
    <row r="8" spans="1:5" ht="9" customHeight="1">
      <c r="A8" s="1455"/>
      <c r="B8" s="1791"/>
      <c r="C8" s="1790"/>
      <c r="D8" s="1790"/>
      <c r="E8" s="1790"/>
    </row>
    <row r="9" spans="1:6" ht="12.75" customHeight="1">
      <c r="A9" s="1450"/>
      <c r="B9" s="1789" t="s">
        <v>2623</v>
      </c>
      <c r="C9" s="1788">
        <v>53581</v>
      </c>
      <c r="D9" s="1787">
        <v>6065</v>
      </c>
      <c r="E9" s="1786" t="s">
        <v>41</v>
      </c>
      <c r="F9" s="1785" t="s">
        <v>41</v>
      </c>
    </row>
    <row r="10" spans="1:6" s="1417" customFormat="1" ht="9" customHeight="1">
      <c r="A10" s="1450"/>
      <c r="B10" s="1784"/>
      <c r="C10" s="1783"/>
      <c r="D10" s="1782"/>
      <c r="E10" s="1781" t="s">
        <v>47</v>
      </c>
      <c r="F10" s="1780"/>
    </row>
    <row r="11" spans="1:6" s="1417" customFormat="1" ht="12.75" customHeight="1">
      <c r="A11" s="1778">
        <v>1</v>
      </c>
      <c r="B11" s="1777" t="s">
        <v>2039</v>
      </c>
      <c r="C11" s="1776">
        <v>12677</v>
      </c>
      <c r="D11" s="1775">
        <v>2325</v>
      </c>
      <c r="E11" s="1779">
        <v>23.659506168231275</v>
      </c>
      <c r="F11" s="1773">
        <v>3.4141893197934707</v>
      </c>
    </row>
    <row r="12" spans="1:6" s="1417" customFormat="1" ht="12.75" customHeight="1">
      <c r="A12" s="1778">
        <v>2</v>
      </c>
      <c r="B12" s="1777" t="s">
        <v>2036</v>
      </c>
      <c r="C12" s="1776">
        <v>6694</v>
      </c>
      <c r="D12" s="1775">
        <v>2760</v>
      </c>
      <c r="E12" s="1779">
        <v>12.493234542095145</v>
      </c>
      <c r="F12" s="1773">
        <v>4.953161319228738</v>
      </c>
    </row>
    <row r="13" spans="1:6" s="1417" customFormat="1" ht="12.75" customHeight="1">
      <c r="A13" s="1778">
        <v>3</v>
      </c>
      <c r="B13" s="1777" t="s">
        <v>2033</v>
      </c>
      <c r="C13" s="1776">
        <v>4599</v>
      </c>
      <c r="D13" s="1775">
        <v>2610</v>
      </c>
      <c r="E13" s="1779">
        <v>8.583266456393124</v>
      </c>
      <c r="F13" s="1773">
        <v>4.773254945481576</v>
      </c>
    </row>
    <row r="14" spans="1:6" s="1417" customFormat="1" ht="12.75" customHeight="1">
      <c r="A14" s="1778">
        <v>4</v>
      </c>
      <c r="B14" s="1777" t="s">
        <v>2038</v>
      </c>
      <c r="C14" s="1776">
        <v>2705</v>
      </c>
      <c r="D14" s="1775">
        <v>883</v>
      </c>
      <c r="E14" s="1779">
        <v>5.048431346932682</v>
      </c>
      <c r="F14" s="1773">
        <v>1.5457231510207277</v>
      </c>
    </row>
    <row r="15" spans="1:6" s="1417" customFormat="1" ht="12.75" customHeight="1">
      <c r="A15" s="1778">
        <v>5</v>
      </c>
      <c r="B15" s="1777" t="s">
        <v>2029</v>
      </c>
      <c r="C15" s="1776">
        <v>2644</v>
      </c>
      <c r="D15" s="1775">
        <v>1136</v>
      </c>
      <c r="E15" s="1779">
        <v>4.934585020809616</v>
      </c>
      <c r="F15" s="1773">
        <v>2.0452542202038897</v>
      </c>
    </row>
    <row r="16" spans="1:6" s="1417" customFormat="1" ht="12.75" customHeight="1">
      <c r="A16" s="1778">
        <v>6</v>
      </c>
      <c r="B16" s="1777" t="s">
        <v>2027</v>
      </c>
      <c r="C16" s="1776">
        <v>2013</v>
      </c>
      <c r="D16" s="1775">
        <v>1185</v>
      </c>
      <c r="E16" s="1779">
        <v>3.7569287620611784</v>
      </c>
      <c r="F16" s="1773">
        <v>2.1703343770602057</v>
      </c>
    </row>
    <row r="17" spans="1:6" s="1417" customFormat="1" ht="12.75" customHeight="1">
      <c r="A17" s="1778">
        <v>7</v>
      </c>
      <c r="B17" s="1777" t="s">
        <v>2037</v>
      </c>
      <c r="C17" s="1776">
        <v>1925</v>
      </c>
      <c r="D17" s="1775">
        <v>1184</v>
      </c>
      <c r="E17" s="1779">
        <v>3.5926914391295424</v>
      </c>
      <c r="F17" s="1773">
        <v>2.171995755748617</v>
      </c>
    </row>
    <row r="18" spans="1:6" s="1417" customFormat="1" ht="12.75" customHeight="1">
      <c r="A18" s="1778">
        <v>8</v>
      </c>
      <c r="B18" s="1777" t="s">
        <v>2035</v>
      </c>
      <c r="C18" s="1776">
        <v>1834</v>
      </c>
      <c r="D18" s="1775">
        <v>958</v>
      </c>
      <c r="E18" s="1779">
        <v>3.422855116552509</v>
      </c>
      <c r="F18" s="1773">
        <v>1.7454634650486902</v>
      </c>
    </row>
    <row r="19" spans="1:6" s="1417" customFormat="1" ht="12.75" customHeight="1">
      <c r="A19" s="1778">
        <v>9</v>
      </c>
      <c r="B19" s="1777" t="s">
        <v>2028</v>
      </c>
      <c r="C19" s="1776">
        <v>1510</v>
      </c>
      <c r="D19" s="1775">
        <v>994</v>
      </c>
      <c r="E19" s="1779">
        <v>2.8181631548496666</v>
      </c>
      <c r="F19" s="1773">
        <v>1.8275031616882382</v>
      </c>
    </row>
    <row r="20" spans="1:6" s="1417" customFormat="1" ht="12.75" customHeight="1">
      <c r="A20" s="1778">
        <v>10</v>
      </c>
      <c r="B20" s="1777" t="s">
        <v>2034</v>
      </c>
      <c r="C20" s="1776">
        <v>1398</v>
      </c>
      <c r="D20" s="1775">
        <v>849</v>
      </c>
      <c r="E20" s="1779">
        <v>2.609133834754857</v>
      </c>
      <c r="F20" s="1773">
        <v>1.556749969968897</v>
      </c>
    </row>
    <row r="21" spans="1:6" s="1417" customFormat="1" ht="12.75" customHeight="1">
      <c r="A21" s="1778">
        <v>11</v>
      </c>
      <c r="B21" s="1777" t="s">
        <v>2030</v>
      </c>
      <c r="C21" s="1776">
        <v>1339</v>
      </c>
      <c r="D21" s="1775">
        <v>794</v>
      </c>
      <c r="E21" s="1779">
        <v>2.4990201750620553</v>
      </c>
      <c r="F21" s="1773">
        <v>1.4546195294567101</v>
      </c>
    </row>
    <row r="22" spans="1:6" s="1417" customFormat="1" ht="12.75" customHeight="1">
      <c r="A22" s="1778">
        <v>12</v>
      </c>
      <c r="B22" s="1777" t="s">
        <v>2622</v>
      </c>
      <c r="C22" s="1776">
        <v>1283</v>
      </c>
      <c r="D22" s="1775">
        <v>944</v>
      </c>
      <c r="E22" s="1779">
        <v>2.3945055150146506</v>
      </c>
      <c r="F22" s="1773">
        <v>1.7408449422024217</v>
      </c>
    </row>
    <row r="23" spans="1:6" s="1417" customFormat="1" ht="12.75" customHeight="1">
      <c r="A23" s="1778">
        <v>13</v>
      </c>
      <c r="B23" s="1777" t="s">
        <v>2621</v>
      </c>
      <c r="C23" s="1776">
        <v>1168</v>
      </c>
      <c r="D23" s="1775">
        <v>1133</v>
      </c>
      <c r="E23" s="1779">
        <v>2.1798771952744445</v>
      </c>
      <c r="F23" s="1773">
        <v>2.100109754401504</v>
      </c>
    </row>
    <row r="24" spans="1:6" s="1417" customFormat="1" ht="12.75" customHeight="1">
      <c r="A24" s="1778">
        <v>14</v>
      </c>
      <c r="B24" s="1777" t="s">
        <v>2031</v>
      </c>
      <c r="C24" s="1776">
        <v>1073</v>
      </c>
      <c r="D24" s="1775">
        <v>667</v>
      </c>
      <c r="E24" s="1779">
        <v>2.0025755398368825</v>
      </c>
      <c r="F24" s="1773">
        <v>1.2240320316603268</v>
      </c>
    </row>
    <row r="25" spans="1:6" s="1417" customFormat="1" ht="12.75" customHeight="1">
      <c r="A25" s="1778">
        <v>15</v>
      </c>
      <c r="B25" s="1777" t="s">
        <v>2620</v>
      </c>
      <c r="C25" s="1776">
        <v>990</v>
      </c>
      <c r="D25" s="1775">
        <v>737</v>
      </c>
      <c r="E25" s="1779">
        <v>1.8476698829809075</v>
      </c>
      <c r="F25" s="1773">
        <v>1.3594944200584858</v>
      </c>
    </row>
    <row r="26" spans="1:6" s="1417" customFormat="1" ht="12.75" customHeight="1">
      <c r="A26" s="1778">
        <v>16</v>
      </c>
      <c r="B26" s="1777" t="s">
        <v>2619</v>
      </c>
      <c r="C26" s="1776">
        <v>749</v>
      </c>
      <c r="D26" s="1775">
        <v>542</v>
      </c>
      <c r="E26" s="1779">
        <v>1.39788357813404</v>
      </c>
      <c r="F26" s="1773">
        <v>0.9991004380273415</v>
      </c>
    </row>
    <row r="27" spans="1:6" s="1417" customFormat="1" ht="12.75" customHeight="1">
      <c r="A27" s="1778">
        <v>17</v>
      </c>
      <c r="B27" s="1777" t="s">
        <v>2023</v>
      </c>
      <c r="C27" s="1776">
        <v>743</v>
      </c>
      <c r="D27" s="1775">
        <v>609</v>
      </c>
      <c r="E27" s="1774">
        <v>1.3866855788432466</v>
      </c>
      <c r="F27" s="1773">
        <v>1.1257064955478209</v>
      </c>
    </row>
    <row r="28" spans="1:6" s="1417" customFormat="1" ht="12.75" customHeight="1">
      <c r="A28" s="1778">
        <v>18</v>
      </c>
      <c r="B28" s="1777" t="s">
        <v>2026</v>
      </c>
      <c r="C28" s="1776">
        <v>715</v>
      </c>
      <c r="D28" s="1775">
        <v>412</v>
      </c>
      <c r="E28" s="1774">
        <v>1.3344282488195442</v>
      </c>
      <c r="F28" s="1773">
        <v>0.7539474261678275</v>
      </c>
    </row>
    <row r="29" spans="1:6" s="1417" customFormat="1" ht="12.75" customHeight="1">
      <c r="A29" s="1778">
        <v>19</v>
      </c>
      <c r="B29" s="1777" t="s">
        <v>2618</v>
      </c>
      <c r="C29" s="1776">
        <v>644</v>
      </c>
      <c r="D29" s="1775">
        <v>829</v>
      </c>
      <c r="E29" s="1774">
        <v>1.201918590545156</v>
      </c>
      <c r="F29" s="1773">
        <v>1.5411970414063638</v>
      </c>
    </row>
    <row r="30" spans="1:6" s="1417" customFormat="1" ht="12.75" customHeight="1">
      <c r="A30" s="1778">
        <v>20</v>
      </c>
      <c r="B30" s="1777" t="s">
        <v>2617</v>
      </c>
      <c r="C30" s="1776">
        <v>627</v>
      </c>
      <c r="D30" s="1775">
        <v>548</v>
      </c>
      <c r="E30" s="1774">
        <v>1.170190925887908</v>
      </c>
      <c r="F30" s="1773">
        <v>1.0141369686701178</v>
      </c>
    </row>
    <row r="31" spans="1:6" s="1417" customFormat="1" ht="12.75" customHeight="1">
      <c r="A31" s="1778">
        <v>21</v>
      </c>
      <c r="B31" s="1777" t="s">
        <v>2024</v>
      </c>
      <c r="C31" s="1776">
        <v>625</v>
      </c>
      <c r="D31" s="1775">
        <v>515</v>
      </c>
      <c r="E31" s="1774">
        <v>1.1664582594576436</v>
      </c>
      <c r="F31" s="1773">
        <v>0.9520495687339378</v>
      </c>
    </row>
    <row r="32" spans="1:6" s="1417" customFormat="1" ht="12.75" customHeight="1">
      <c r="A32" s="1778">
        <v>22</v>
      </c>
      <c r="B32" s="1777" t="s">
        <v>2025</v>
      </c>
      <c r="C32" s="1776">
        <v>553</v>
      </c>
      <c r="D32" s="1775">
        <v>478</v>
      </c>
      <c r="E32" s="1774">
        <v>1.032082267968123</v>
      </c>
      <c r="F32" s="1773">
        <v>0.8844249012440251</v>
      </c>
    </row>
    <row r="33" spans="1:6" ht="12.75" customHeight="1">
      <c r="A33" s="1772"/>
      <c r="B33" s="1770"/>
      <c r="C33" s="1770"/>
      <c r="D33" s="1771"/>
      <c r="E33" s="1770"/>
      <c r="F33" s="1769"/>
    </row>
    <row r="34" ht="12.75" customHeight="1">
      <c r="A34" s="1768"/>
    </row>
    <row r="35" ht="12.75" customHeight="1">
      <c r="A35" s="1767" t="s">
        <v>40</v>
      </c>
    </row>
    <row r="36" ht="12.75">
      <c r="A36" s="1767" t="s">
        <v>2616</v>
      </c>
    </row>
    <row r="37" ht="12.75">
      <c r="A37" s="1767" t="s">
        <v>2615</v>
      </c>
    </row>
    <row r="38" ht="12.75">
      <c r="A38" s="1767" t="s">
        <v>2614</v>
      </c>
    </row>
    <row r="39" ht="12.75">
      <c r="A39" s="1767" t="s">
        <v>2613</v>
      </c>
    </row>
    <row r="40" ht="12.75">
      <c r="A40" s="1767" t="s">
        <v>2612</v>
      </c>
    </row>
    <row r="41" ht="12.75">
      <c r="A41" s="1767" t="s">
        <v>2611</v>
      </c>
    </row>
    <row r="42" ht="12.75">
      <c r="A42" s="1767" t="s">
        <v>2610</v>
      </c>
    </row>
    <row r="43" spans="1:5" s="1559" customFormat="1" ht="12.75">
      <c r="A43" s="1767" t="s">
        <v>2609</v>
      </c>
      <c r="C43" s="1417"/>
      <c r="D43" s="1417"/>
      <c r="E43" s="1417"/>
    </row>
    <row r="44" spans="1:5" ht="12.75">
      <c r="A44" s="1767" t="s">
        <v>2608</v>
      </c>
      <c r="C44" s="1417"/>
      <c r="D44" s="1417"/>
      <c r="E44" s="1417"/>
    </row>
    <row r="45" spans="1:5" s="1559" customFormat="1" ht="12.75">
      <c r="A45" s="1709" t="s">
        <v>2607</v>
      </c>
      <c r="C45" s="1417"/>
      <c r="D45" s="1417"/>
      <c r="E45" s="1417"/>
    </row>
    <row r="46" spans="1:5" ht="12.75">
      <c r="A46" s="1421" t="s">
        <v>2606</v>
      </c>
      <c r="C46" s="1417"/>
      <c r="D46" s="1417"/>
      <c r="E46" s="1417"/>
    </row>
    <row r="47" spans="1:5" s="1559" customFormat="1" ht="12.75">
      <c r="A47" s="1767" t="s">
        <v>2605</v>
      </c>
      <c r="C47" s="1417"/>
      <c r="D47" s="1417"/>
      <c r="E47" s="1417"/>
    </row>
    <row r="48" spans="1:5" ht="12.75">
      <c r="A48" s="1767" t="s">
        <v>2604</v>
      </c>
      <c r="C48" s="1417"/>
      <c r="D48" s="1417"/>
      <c r="E48" s="1417"/>
    </row>
    <row r="49" spans="1:5" ht="12.75">
      <c r="A49" s="1767" t="s">
        <v>2603</v>
      </c>
      <c r="C49" s="1417"/>
      <c r="D49" s="1417"/>
      <c r="E49" s="1417"/>
    </row>
    <row r="50" spans="1:5" ht="12.75">
      <c r="A50" s="1767" t="s">
        <v>1569</v>
      </c>
      <c r="C50" s="1417"/>
      <c r="D50" s="1417"/>
      <c r="E50" s="141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811" customWidth="1"/>
    <col min="2" max="2" width="24.00390625" style="1810" customWidth="1"/>
    <col min="3" max="3" width="12.8515625" style="1810" customWidth="1"/>
    <col min="4" max="4" width="11.8515625" style="1810" customWidth="1"/>
    <col min="5" max="5" width="12.140625" style="1810" customWidth="1"/>
    <col min="6" max="6" width="12.57421875" style="1810" customWidth="1"/>
    <col min="7" max="16384" width="9.140625" style="1810" customWidth="1"/>
  </cols>
  <sheetData>
    <row r="1" spans="1:6" ht="15.75" customHeight="1">
      <c r="A1" s="1809" t="s">
        <v>2645</v>
      </c>
      <c r="B1" s="1838"/>
      <c r="C1" s="1838"/>
      <c r="D1" s="1838"/>
      <c r="E1" s="1840"/>
      <c r="F1" s="1840"/>
    </row>
    <row r="2" spans="1:4" ht="12" customHeight="1">
      <c r="A2" s="1839" t="s">
        <v>47</v>
      </c>
      <c r="B2" s="1838"/>
      <c r="C2" s="1838"/>
      <c r="D2" s="1838"/>
    </row>
    <row r="3" spans="1:6" s="1417" customFormat="1" ht="13.5" customHeight="1">
      <c r="A3" s="1463" t="s">
        <v>2644</v>
      </c>
      <c r="B3" s="1837"/>
      <c r="C3" s="1463"/>
      <c r="D3" s="1463"/>
      <c r="E3" s="1804"/>
      <c r="F3" s="1804"/>
    </row>
    <row r="4" spans="1:6" s="1417" customFormat="1" ht="13.5" customHeight="1">
      <c r="A4" s="1463" t="s">
        <v>2643</v>
      </c>
      <c r="B4" s="1837"/>
      <c r="C4" s="1463"/>
      <c r="D4" s="1463"/>
      <c r="E4" s="1804"/>
      <c r="F4" s="1804"/>
    </row>
    <row r="5" ht="12.75" customHeight="1">
      <c r="A5" s="1836"/>
    </row>
    <row r="6" spans="1:6" ht="15.75" customHeight="1">
      <c r="A6" s="1835"/>
      <c r="B6" s="1834"/>
      <c r="C6" s="1834"/>
      <c r="D6" s="1800" t="s">
        <v>2630</v>
      </c>
      <c r="E6" s="1833" t="s">
        <v>2631</v>
      </c>
      <c r="F6" s="1798" t="s">
        <v>2630</v>
      </c>
    </row>
    <row r="7" spans="1:6" s="1832" customFormat="1" ht="13.5" customHeight="1">
      <c r="A7" s="1797" t="s">
        <v>2629</v>
      </c>
      <c r="B7" s="1796" t="s">
        <v>2628</v>
      </c>
      <c r="C7" s="1796" t="s">
        <v>2627</v>
      </c>
      <c r="D7" s="1795" t="s">
        <v>2626</v>
      </c>
      <c r="E7" s="1794" t="s">
        <v>2625</v>
      </c>
      <c r="F7" s="1793" t="s">
        <v>2624</v>
      </c>
    </row>
    <row r="8" spans="1:6" ht="12.75" customHeight="1">
      <c r="A8" s="1455"/>
      <c r="B8" s="1791"/>
      <c r="C8" s="1790"/>
      <c r="D8" s="1831"/>
      <c r="E8" s="1790"/>
      <c r="F8" s="1830"/>
    </row>
    <row r="9" spans="1:6" ht="12.75" customHeight="1">
      <c r="A9" s="1450"/>
      <c r="B9" s="1789" t="s">
        <v>2642</v>
      </c>
      <c r="C9" s="1829">
        <v>49218</v>
      </c>
      <c r="D9" s="1828">
        <v>5580</v>
      </c>
      <c r="E9" s="1827" t="s">
        <v>41</v>
      </c>
      <c r="F9" s="1826" t="s">
        <v>41</v>
      </c>
    </row>
    <row r="10" spans="1:6" s="1417" customFormat="1" ht="12.75" customHeight="1">
      <c r="A10" s="1450"/>
      <c r="B10" s="1784"/>
      <c r="C10" s="1783"/>
      <c r="D10" s="1825"/>
      <c r="E10" s="1824" t="s">
        <v>47</v>
      </c>
      <c r="F10" s="1823"/>
    </row>
    <row r="11" spans="1:6" s="1417" customFormat="1" ht="12.75" customHeight="1">
      <c r="A11" s="1778">
        <v>1</v>
      </c>
      <c r="B11" s="1777" t="s">
        <v>2039</v>
      </c>
      <c r="C11" s="1778">
        <v>9528</v>
      </c>
      <c r="D11" s="1821">
        <v>2191</v>
      </c>
      <c r="E11" s="1822">
        <v>19.358771181275145</v>
      </c>
      <c r="F11" s="1820">
        <v>3.8729778531681345</v>
      </c>
    </row>
    <row r="12" spans="1:6" s="1417" customFormat="1" ht="12.75" customHeight="1">
      <c r="A12" s="1778">
        <v>2</v>
      </c>
      <c r="B12" s="1777" t="s">
        <v>2037</v>
      </c>
      <c r="C12" s="1778">
        <v>4363</v>
      </c>
      <c r="D12" s="1821">
        <v>2688</v>
      </c>
      <c r="E12" s="1779">
        <v>8.864643016782479</v>
      </c>
      <c r="F12" s="1820">
        <v>5.368148707560493</v>
      </c>
    </row>
    <row r="13" spans="1:6" s="1417" customFormat="1" ht="12.75" customHeight="1">
      <c r="A13" s="1778">
        <v>3</v>
      </c>
      <c r="B13" s="1777" t="s">
        <v>2038</v>
      </c>
      <c r="C13" s="1778">
        <v>4246</v>
      </c>
      <c r="D13" s="1821">
        <v>1482</v>
      </c>
      <c r="E13" s="1779">
        <v>8.62692510870007</v>
      </c>
      <c r="F13" s="1820">
        <v>2.847820102668066</v>
      </c>
    </row>
    <row r="14" spans="1:6" s="1417" customFormat="1" ht="12.75" customHeight="1">
      <c r="A14" s="1778">
        <v>4</v>
      </c>
      <c r="B14" s="1777" t="s">
        <v>2036</v>
      </c>
      <c r="C14" s="1778">
        <v>3718</v>
      </c>
      <c r="D14" s="1821">
        <v>1263</v>
      </c>
      <c r="E14" s="1779">
        <v>7.554146856840993</v>
      </c>
      <c r="F14" s="1820">
        <v>2.4189998582767887</v>
      </c>
    </row>
    <row r="15" spans="1:6" s="1417" customFormat="1" ht="12.75" customHeight="1">
      <c r="A15" s="1778">
        <v>5</v>
      </c>
      <c r="B15" s="1777" t="s">
        <v>2031</v>
      </c>
      <c r="C15" s="1778">
        <v>2355</v>
      </c>
      <c r="D15" s="1821">
        <v>1220</v>
      </c>
      <c r="E15" s="1779">
        <v>4.784834816530538</v>
      </c>
      <c r="F15" s="1820">
        <v>2.4186803782568687</v>
      </c>
    </row>
    <row r="16" spans="1:6" s="1417" customFormat="1" ht="12.75" customHeight="1">
      <c r="A16" s="1778">
        <v>6</v>
      </c>
      <c r="B16" s="1777" t="s">
        <v>2029</v>
      </c>
      <c r="C16" s="1778">
        <v>2347</v>
      </c>
      <c r="D16" s="1821">
        <v>1394</v>
      </c>
      <c r="E16" s="1779">
        <v>4.768580600593278</v>
      </c>
      <c r="F16" s="1820">
        <v>2.7802207222734943</v>
      </c>
    </row>
    <row r="17" spans="1:6" s="1417" customFormat="1" ht="12.75" customHeight="1">
      <c r="A17" s="1778">
        <v>7</v>
      </c>
      <c r="B17" s="1777" t="s">
        <v>2035</v>
      </c>
      <c r="C17" s="1778">
        <v>2323</v>
      </c>
      <c r="D17" s="1821">
        <v>1117</v>
      </c>
      <c r="E17" s="1779">
        <v>4.7198179527815025</v>
      </c>
      <c r="F17" s="1820">
        <v>2.2055100063740873</v>
      </c>
    </row>
    <row r="18" spans="1:6" s="1417" customFormat="1" ht="12.75" customHeight="1">
      <c r="A18" s="1778">
        <v>8</v>
      </c>
      <c r="B18" s="1777" t="s">
        <v>2033</v>
      </c>
      <c r="C18" s="1778">
        <v>2021</v>
      </c>
      <c r="D18" s="1821">
        <v>990</v>
      </c>
      <c r="E18" s="1779">
        <v>4.1062213011499855</v>
      </c>
      <c r="F18" s="1820">
        <v>1.9568457057747115</v>
      </c>
    </row>
    <row r="19" spans="1:6" s="1417" customFormat="1" ht="12.75" customHeight="1">
      <c r="A19" s="1778">
        <v>9</v>
      </c>
      <c r="B19" s="1777" t="s">
        <v>2034</v>
      </c>
      <c r="C19" s="1778">
        <v>1966</v>
      </c>
      <c r="D19" s="1821">
        <v>928</v>
      </c>
      <c r="E19" s="1779">
        <v>3.9944735665813322</v>
      </c>
      <c r="F19" s="1820">
        <v>1.8302954052711489</v>
      </c>
    </row>
    <row r="20" spans="1:6" s="1417" customFormat="1" ht="12.75" customHeight="1">
      <c r="A20" s="1778">
        <v>10</v>
      </c>
      <c r="B20" s="1777" t="s">
        <v>2023</v>
      </c>
      <c r="C20" s="1778">
        <v>1705</v>
      </c>
      <c r="D20" s="1821">
        <v>1289</v>
      </c>
      <c r="E20" s="1779">
        <v>3.464179771628266</v>
      </c>
      <c r="F20" s="1820">
        <v>2.5893446457996716</v>
      </c>
    </row>
    <row r="21" spans="1:6" s="1417" customFormat="1" ht="12.75" customHeight="1">
      <c r="A21" s="1778">
        <v>11</v>
      </c>
      <c r="B21" s="1777" t="s">
        <v>2028</v>
      </c>
      <c r="C21" s="1778">
        <v>1567</v>
      </c>
      <c r="D21" s="1821">
        <v>871</v>
      </c>
      <c r="E21" s="1779">
        <v>3.1837945467105526</v>
      </c>
      <c r="F21" s="1820">
        <v>1.7324749744632066</v>
      </c>
    </row>
    <row r="22" spans="1:6" s="1417" customFormat="1" ht="12.75" customHeight="1">
      <c r="A22" s="1778">
        <v>12</v>
      </c>
      <c r="B22" s="1777" t="s">
        <v>2026</v>
      </c>
      <c r="C22" s="1778">
        <v>1224</v>
      </c>
      <c r="D22" s="1821">
        <v>776</v>
      </c>
      <c r="E22" s="1779">
        <v>2.486895038400585</v>
      </c>
      <c r="F22" s="1820">
        <v>1.5512444173087712</v>
      </c>
    </row>
    <row r="23" spans="1:6" s="1417" customFormat="1" ht="12.75" customHeight="1">
      <c r="A23" s="1778">
        <v>13</v>
      </c>
      <c r="B23" s="1777" t="s">
        <v>2027</v>
      </c>
      <c r="C23" s="1778">
        <v>1040</v>
      </c>
      <c r="D23" s="1821">
        <v>658</v>
      </c>
      <c r="E23" s="1779">
        <v>2.1130480718436346</v>
      </c>
      <c r="F23" s="1820">
        <v>1.3152703048248857</v>
      </c>
    </row>
    <row r="24" spans="1:6" s="1417" customFormat="1" ht="12.75" customHeight="1">
      <c r="A24" s="1778">
        <v>14</v>
      </c>
      <c r="B24" s="1777" t="s">
        <v>2032</v>
      </c>
      <c r="C24" s="1778">
        <v>932</v>
      </c>
      <c r="D24" s="1821">
        <v>930</v>
      </c>
      <c r="E24" s="1779">
        <v>1.8936161566906418</v>
      </c>
      <c r="F24" s="1820">
        <v>1.87731704461862</v>
      </c>
    </row>
    <row r="25" spans="1:6" s="1417" customFormat="1" ht="12.75" customHeight="1">
      <c r="A25" s="1778">
        <v>15</v>
      </c>
      <c r="B25" s="1777" t="s">
        <v>2641</v>
      </c>
      <c r="C25" s="1778">
        <v>866</v>
      </c>
      <c r="D25" s="1821">
        <v>651</v>
      </c>
      <c r="E25" s="1779">
        <v>1.7595188752082571</v>
      </c>
      <c r="F25" s="1820">
        <v>1.3075577529963982</v>
      </c>
    </row>
    <row r="26" spans="1:6" s="1417" customFormat="1" ht="12.75" customHeight="1">
      <c r="A26" s="1778">
        <v>16</v>
      </c>
      <c r="B26" s="1777" t="s">
        <v>2640</v>
      </c>
      <c r="C26" s="1778">
        <v>813</v>
      </c>
      <c r="D26" s="1821">
        <v>521</v>
      </c>
      <c r="E26" s="1779">
        <v>1.651834694623918</v>
      </c>
      <c r="F26" s="1820">
        <v>1.0418584191494304</v>
      </c>
    </row>
    <row r="27" spans="1:6" s="1417" customFormat="1" ht="12.75" customHeight="1">
      <c r="A27" s="1778">
        <v>17</v>
      </c>
      <c r="B27" s="1777" t="s">
        <v>2639</v>
      </c>
      <c r="C27" s="1778">
        <v>773</v>
      </c>
      <c r="D27" s="1821">
        <v>864</v>
      </c>
      <c r="E27" s="1779">
        <v>1.5705636149376245</v>
      </c>
      <c r="F27" s="1820">
        <v>1.7464014741250922</v>
      </c>
    </row>
    <row r="28" spans="1:6" s="1417" customFormat="1" ht="12.75" customHeight="1">
      <c r="A28" s="1778">
        <v>18</v>
      </c>
      <c r="B28" s="1777" t="s">
        <v>2622</v>
      </c>
      <c r="C28" s="1778">
        <v>682</v>
      </c>
      <c r="D28" s="1821">
        <v>598</v>
      </c>
      <c r="E28" s="1779">
        <v>1.3856719086513065</v>
      </c>
      <c r="F28" s="1820">
        <v>1.2048035680194893</v>
      </c>
    </row>
    <row r="29" spans="1:6" s="1417" customFormat="1" ht="12.75" customHeight="1">
      <c r="A29" s="1778">
        <v>19</v>
      </c>
      <c r="B29" s="1777" t="s">
        <v>2621</v>
      </c>
      <c r="C29" s="1778">
        <v>550</v>
      </c>
      <c r="D29" s="1821">
        <v>532</v>
      </c>
      <c r="E29" s="1779">
        <v>1.1174773456865374</v>
      </c>
      <c r="F29" s="1820">
        <v>1.0734549598654686</v>
      </c>
    </row>
    <row r="30" spans="1:6" s="1417" customFormat="1" ht="12.75" customHeight="1">
      <c r="A30" s="1778">
        <v>20</v>
      </c>
      <c r="B30" s="1777" t="s">
        <v>2638</v>
      </c>
      <c r="C30" s="1778">
        <v>520</v>
      </c>
      <c r="D30" s="1821">
        <v>520</v>
      </c>
      <c r="E30" s="1779">
        <v>1.0565240359218173</v>
      </c>
      <c r="F30" s="1820">
        <v>1.0497120744468158</v>
      </c>
    </row>
    <row r="31" spans="1:6" ht="12.75" customHeight="1">
      <c r="A31" s="1819"/>
      <c r="B31" s="1818"/>
      <c r="C31" s="1818"/>
      <c r="D31" s="1817"/>
      <c r="E31" s="1816"/>
      <c r="F31" s="1815"/>
    </row>
    <row r="32" ht="12.75" customHeight="1">
      <c r="A32" s="1814"/>
    </row>
    <row r="33" ht="12.75" customHeight="1">
      <c r="A33" s="57" t="s">
        <v>40</v>
      </c>
    </row>
    <row r="34" ht="12.75">
      <c r="A34" s="1813" t="s">
        <v>2637</v>
      </c>
    </row>
    <row r="35" ht="12.75">
      <c r="A35" s="1421" t="s">
        <v>2615</v>
      </c>
    </row>
    <row r="36" ht="12.75">
      <c r="A36" s="1421" t="s">
        <v>2614</v>
      </c>
    </row>
    <row r="37" ht="12.75">
      <c r="A37" s="1421" t="s">
        <v>2613</v>
      </c>
    </row>
    <row r="38" ht="12.75">
      <c r="A38" s="1421" t="s">
        <v>2612</v>
      </c>
    </row>
    <row r="39" ht="12.75">
      <c r="A39" s="1421" t="s">
        <v>2611</v>
      </c>
    </row>
    <row r="40" ht="12.75">
      <c r="A40" s="1421" t="s">
        <v>2610</v>
      </c>
    </row>
    <row r="41" spans="1:6" s="1812" customFormat="1" ht="12.75">
      <c r="A41" s="1709" t="s">
        <v>2609</v>
      </c>
      <c r="C41" s="1417"/>
      <c r="D41" s="1417"/>
      <c r="E41" s="1417"/>
      <c r="F41" s="1417"/>
    </row>
    <row r="42" spans="1:6" ht="12.75">
      <c r="A42" s="1421" t="s">
        <v>2608</v>
      </c>
      <c r="C42" s="1417"/>
      <c r="D42" s="1417"/>
      <c r="E42" s="1417"/>
      <c r="F42" s="1417"/>
    </row>
    <row r="43" spans="1:6" s="1812" customFormat="1" ht="12.75">
      <c r="A43" s="1709" t="s">
        <v>2636</v>
      </c>
      <c r="C43" s="1417"/>
      <c r="D43" s="1417"/>
      <c r="E43" s="1417"/>
      <c r="F43" s="1417"/>
    </row>
    <row r="44" spans="1:6" ht="12.75">
      <c r="A44" s="1421" t="s">
        <v>2635</v>
      </c>
      <c r="C44" s="1417"/>
      <c r="D44" s="1417"/>
      <c r="E44" s="1417"/>
      <c r="F44" s="1417"/>
    </row>
    <row r="45" spans="1:6" ht="12.75">
      <c r="A45" s="1767" t="s">
        <v>2605</v>
      </c>
      <c r="C45" s="1417"/>
      <c r="D45" s="1417"/>
      <c r="E45" s="1417"/>
      <c r="F45" s="1417"/>
    </row>
    <row r="46" spans="1:6" ht="12.75">
      <c r="A46" s="1767" t="s">
        <v>2604</v>
      </c>
      <c r="C46" s="1417"/>
      <c r="D46" s="1417"/>
      <c r="E46" s="1417"/>
      <c r="F46" s="1417"/>
    </row>
    <row r="47" spans="1:6" ht="12.75">
      <c r="A47" s="1767" t="s">
        <v>2603</v>
      </c>
      <c r="C47" s="1417"/>
      <c r="D47" s="1417"/>
      <c r="E47" s="1417"/>
      <c r="F47" s="1417"/>
    </row>
    <row r="48" spans="1:6" ht="12.75">
      <c r="A48" s="1767" t="s">
        <v>1569</v>
      </c>
      <c r="C48" s="1417"/>
      <c r="D48" s="1417"/>
      <c r="E48" s="1417"/>
      <c r="F48" s="141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5" width="9.57421875" style="146" customWidth="1"/>
    <col min="6" max="7" width="9.8515625" style="146" customWidth="1"/>
  </cols>
  <sheetData>
    <row r="1" spans="1:7" ht="15.75">
      <c r="A1" s="13" t="s">
        <v>235</v>
      </c>
      <c r="B1" s="47"/>
      <c r="C1" s="47"/>
      <c r="D1" s="47"/>
      <c r="E1" s="47"/>
      <c r="F1" s="47"/>
      <c r="G1" s="47"/>
    </row>
    <row r="2" spans="1:7" ht="12.75" customHeight="1">
      <c r="A2" s="13"/>
      <c r="B2" s="47"/>
      <c r="C2" s="47"/>
      <c r="D2" s="47"/>
      <c r="E2" s="47"/>
      <c r="F2" s="47"/>
      <c r="G2" s="47"/>
    </row>
    <row r="3" spans="1:7" ht="12.75">
      <c r="A3" s="46" t="s">
        <v>143</v>
      </c>
      <c r="B3" s="47"/>
      <c r="C3" s="47"/>
      <c r="D3" s="47"/>
      <c r="E3" s="47"/>
      <c r="F3" s="47"/>
      <c r="G3" s="47"/>
    </row>
    <row r="4" ht="12.75">
      <c r="A4" s="114" t="s">
        <v>234</v>
      </c>
    </row>
    <row r="5" ht="12.75">
      <c r="A5" s="114" t="s">
        <v>233</v>
      </c>
    </row>
    <row r="6" ht="9.75" customHeight="1" thickBot="1"/>
    <row r="7" spans="1:7" ht="24" customHeight="1" thickTop="1">
      <c r="A7" s="181" t="s">
        <v>232</v>
      </c>
      <c r="B7" s="181">
        <v>1960</v>
      </c>
      <c r="C7" s="181">
        <v>1970</v>
      </c>
      <c r="D7" s="181">
        <v>1980</v>
      </c>
      <c r="E7" s="180">
        <v>1990</v>
      </c>
      <c r="F7" s="180">
        <v>2000</v>
      </c>
      <c r="G7" s="179">
        <v>2010</v>
      </c>
    </row>
    <row r="8" spans="1:6" ht="12.75">
      <c r="A8" s="6"/>
      <c r="B8" s="178"/>
      <c r="C8" s="178"/>
      <c r="D8" s="178"/>
      <c r="E8" s="177"/>
      <c r="F8" s="177"/>
    </row>
    <row r="9" spans="1:7" ht="12.75">
      <c r="A9" s="176" t="s">
        <v>231</v>
      </c>
      <c r="B9" s="175">
        <v>632772</v>
      </c>
      <c r="C9" s="175">
        <v>769913</v>
      </c>
      <c r="D9" s="175">
        <v>964691</v>
      </c>
      <c r="E9" s="162">
        <v>1108229</v>
      </c>
      <c r="F9" s="174">
        <v>1211537</v>
      </c>
      <c r="G9" s="173">
        <v>1360301</v>
      </c>
    </row>
    <row r="10" spans="1:7" ht="12.75">
      <c r="A10" s="6"/>
      <c r="B10" s="160"/>
      <c r="C10" s="160"/>
      <c r="D10" s="160"/>
      <c r="E10" s="157"/>
      <c r="F10" s="159" t="s">
        <v>47</v>
      </c>
      <c r="G10" s="171"/>
    </row>
    <row r="11" spans="1:7" ht="12.75">
      <c r="A11" s="6" t="s">
        <v>230</v>
      </c>
      <c r="B11" s="158">
        <v>61332</v>
      </c>
      <c r="C11" s="158">
        <v>63468</v>
      </c>
      <c r="D11" s="158">
        <v>92053</v>
      </c>
      <c r="E11" s="157">
        <v>120317</v>
      </c>
      <c r="F11" s="159">
        <v>148677</v>
      </c>
      <c r="G11" s="171">
        <v>185079</v>
      </c>
    </row>
    <row r="12" spans="1:7" ht="12.75">
      <c r="A12" s="6" t="s">
        <v>229</v>
      </c>
      <c r="B12" s="172" t="s">
        <v>206</v>
      </c>
      <c r="C12" s="172" t="s">
        <v>206</v>
      </c>
      <c r="D12" s="172" t="s">
        <v>206</v>
      </c>
      <c r="E12" s="155" t="s">
        <v>206</v>
      </c>
      <c r="F12" s="154" t="s">
        <v>206</v>
      </c>
      <c r="G12" s="154" t="s">
        <v>206</v>
      </c>
    </row>
    <row r="13" spans="1:7" ht="12.75">
      <c r="A13" s="6" t="s">
        <v>228</v>
      </c>
      <c r="B13" s="158">
        <v>35717</v>
      </c>
      <c r="C13" s="158">
        <v>38691</v>
      </c>
      <c r="D13" s="158">
        <v>62823</v>
      </c>
      <c r="E13" s="157">
        <v>91361</v>
      </c>
      <c r="F13" s="159">
        <f>128241-4688-2569-3193-147</f>
        <v>117644</v>
      </c>
      <c r="G13" s="171">
        <v>144444</v>
      </c>
    </row>
    <row r="14" spans="1:7" ht="12.75">
      <c r="A14" s="6" t="s">
        <v>227</v>
      </c>
      <c r="B14" s="158">
        <v>2115</v>
      </c>
      <c r="C14" s="158">
        <v>2204</v>
      </c>
      <c r="D14" s="158">
        <v>2119</v>
      </c>
      <c r="E14" s="157">
        <v>2426</v>
      </c>
      <c r="F14" s="159">
        <v>3193</v>
      </c>
      <c r="G14" s="170">
        <v>3135</v>
      </c>
    </row>
    <row r="15" spans="1:7" ht="12.75">
      <c r="A15" s="6" t="s">
        <v>226</v>
      </c>
      <c r="B15" s="158">
        <v>5023</v>
      </c>
      <c r="C15" s="158">
        <v>5261</v>
      </c>
      <c r="D15" s="158">
        <v>6049</v>
      </c>
      <c r="E15" s="157">
        <v>6717</v>
      </c>
      <c r="F15" s="159">
        <f>4688+2569+147</f>
        <v>7404</v>
      </c>
      <c r="G15" s="171">
        <v>7345</v>
      </c>
    </row>
    <row r="16" spans="1:7" ht="12.75">
      <c r="A16" s="6" t="s">
        <v>225</v>
      </c>
      <c r="B16" s="158">
        <v>500394</v>
      </c>
      <c r="C16" s="158">
        <v>630497</v>
      </c>
      <c r="D16" s="158">
        <v>762534</v>
      </c>
      <c r="E16" s="157">
        <v>836231</v>
      </c>
      <c r="F16" s="159">
        <v>876151</v>
      </c>
      <c r="G16" s="171">
        <v>953207</v>
      </c>
    </row>
    <row r="17" spans="1:7" ht="12.75">
      <c r="A17" s="6" t="s">
        <v>224</v>
      </c>
      <c r="B17" s="158">
        <v>27922</v>
      </c>
      <c r="C17" s="158">
        <v>29524</v>
      </c>
      <c r="D17" s="158">
        <v>38856</v>
      </c>
      <c r="E17" s="157">
        <v>50947</v>
      </c>
      <c r="F17" s="159">
        <f>58463-160</f>
        <v>58303</v>
      </c>
      <c r="G17" s="171">
        <v>66921</v>
      </c>
    </row>
    <row r="18" spans="1:7" ht="12.75">
      <c r="A18" s="6" t="s">
        <v>223</v>
      </c>
      <c r="B18" s="158">
        <v>254</v>
      </c>
      <c r="C18" s="158">
        <v>237</v>
      </c>
      <c r="D18" s="158">
        <v>226</v>
      </c>
      <c r="E18" s="157">
        <v>230</v>
      </c>
      <c r="F18" s="159">
        <v>160</v>
      </c>
      <c r="G18" s="170">
        <v>170</v>
      </c>
    </row>
    <row r="19" spans="1:7" ht="12.75">
      <c r="A19" s="5" t="s">
        <v>222</v>
      </c>
      <c r="B19" s="158">
        <v>15</v>
      </c>
      <c r="C19" s="158">
        <v>31</v>
      </c>
      <c r="D19" s="158">
        <v>31</v>
      </c>
      <c r="E19" s="155" t="s">
        <v>217</v>
      </c>
      <c r="F19" s="159">
        <v>5</v>
      </c>
      <c r="G19" s="154" t="s">
        <v>206</v>
      </c>
    </row>
    <row r="20" spans="1:7" ht="12.75">
      <c r="A20" s="168" t="s">
        <v>221</v>
      </c>
      <c r="B20" s="156" t="s">
        <v>69</v>
      </c>
      <c r="C20" s="156" t="s">
        <v>69</v>
      </c>
      <c r="D20" s="156" t="s">
        <v>206</v>
      </c>
      <c r="E20" s="155" t="s">
        <v>206</v>
      </c>
      <c r="F20" s="159">
        <v>5</v>
      </c>
      <c r="G20" s="154" t="s">
        <v>206</v>
      </c>
    </row>
    <row r="21" spans="1:7" ht="12.75">
      <c r="A21" s="169" t="s">
        <v>220</v>
      </c>
      <c r="B21" s="156" t="s">
        <v>69</v>
      </c>
      <c r="C21" s="156" t="s">
        <v>69</v>
      </c>
      <c r="D21" s="158">
        <v>4</v>
      </c>
      <c r="E21" s="155" t="s">
        <v>206</v>
      </c>
      <c r="F21" s="154" t="s">
        <v>206</v>
      </c>
      <c r="G21" s="154" t="s">
        <v>206</v>
      </c>
    </row>
    <row r="22" spans="1:7" ht="12.75">
      <c r="A22" s="169" t="s">
        <v>219</v>
      </c>
      <c r="B22" s="156" t="s">
        <v>69</v>
      </c>
      <c r="C22" s="156" t="s">
        <v>69</v>
      </c>
      <c r="D22" s="158">
        <v>5</v>
      </c>
      <c r="E22" s="155" t="s">
        <v>206</v>
      </c>
      <c r="F22" s="154" t="s">
        <v>206</v>
      </c>
      <c r="G22" s="154" t="s">
        <v>206</v>
      </c>
    </row>
    <row r="23" spans="1:7" ht="12.75">
      <c r="A23" s="169" t="s">
        <v>218</v>
      </c>
      <c r="B23" s="156" t="s">
        <v>69</v>
      </c>
      <c r="C23" s="156" t="s">
        <v>69</v>
      </c>
      <c r="D23" s="158">
        <v>22</v>
      </c>
      <c r="E23" s="155" t="s">
        <v>217</v>
      </c>
      <c r="F23" s="154" t="s">
        <v>206</v>
      </c>
      <c r="G23" s="154" t="s">
        <v>206</v>
      </c>
    </row>
    <row r="24" spans="1:7" ht="12.75">
      <c r="A24" s="168" t="s">
        <v>216</v>
      </c>
      <c r="B24" s="156" t="s">
        <v>69</v>
      </c>
      <c r="C24" s="156" t="s">
        <v>69</v>
      </c>
      <c r="D24" s="156" t="s">
        <v>206</v>
      </c>
      <c r="E24" s="155" t="s">
        <v>206</v>
      </c>
      <c r="F24" s="154" t="s">
        <v>206</v>
      </c>
      <c r="G24" s="154" t="s">
        <v>206</v>
      </c>
    </row>
    <row r="25" spans="1:7" ht="12.75">
      <c r="A25" s="6"/>
      <c r="B25" s="156"/>
      <c r="C25" s="156"/>
      <c r="D25" s="156"/>
      <c r="E25" s="167"/>
      <c r="F25" s="166"/>
      <c r="G25" s="166"/>
    </row>
    <row r="26" spans="1:7" ht="12.75">
      <c r="A26" s="165" t="s">
        <v>215</v>
      </c>
      <c r="B26" s="158"/>
      <c r="C26" s="158"/>
      <c r="D26" s="158"/>
      <c r="E26" s="157"/>
      <c r="F26" s="154"/>
      <c r="G26" s="154"/>
    </row>
    <row r="27" spans="1:7" ht="12.75">
      <c r="A27" s="164" t="s">
        <v>214</v>
      </c>
      <c r="B27" s="163">
        <v>2512</v>
      </c>
      <c r="C27" s="163">
        <v>3227</v>
      </c>
      <c r="D27" s="163">
        <v>780</v>
      </c>
      <c r="E27" s="162">
        <v>186</v>
      </c>
      <c r="F27" s="161" t="s">
        <v>69</v>
      </c>
      <c r="G27" s="161" t="s">
        <v>69</v>
      </c>
    </row>
    <row r="28" spans="1:7" ht="12.75">
      <c r="A28" s="6"/>
      <c r="B28" s="160"/>
      <c r="C28" s="160"/>
      <c r="D28" s="160"/>
      <c r="E28" s="157"/>
      <c r="F28" s="159"/>
      <c r="G28" s="159"/>
    </row>
    <row r="29" spans="1:7" ht="12.75">
      <c r="A29" s="6" t="s">
        <v>213</v>
      </c>
      <c r="B29" s="158">
        <v>2356</v>
      </c>
      <c r="C29" s="158">
        <v>2220</v>
      </c>
      <c r="D29" s="158">
        <v>453</v>
      </c>
      <c r="E29" s="157">
        <v>13</v>
      </c>
      <c r="F29" s="154" t="s">
        <v>69</v>
      </c>
      <c r="G29" s="154" t="s">
        <v>69</v>
      </c>
    </row>
    <row r="30" spans="1:7" ht="12.75">
      <c r="A30" s="6" t="s">
        <v>212</v>
      </c>
      <c r="B30" s="156" t="s">
        <v>206</v>
      </c>
      <c r="C30" s="156" t="s">
        <v>206</v>
      </c>
      <c r="D30" s="156" t="s">
        <v>206</v>
      </c>
      <c r="E30" s="155" t="s">
        <v>206</v>
      </c>
      <c r="F30" s="154" t="s">
        <v>69</v>
      </c>
      <c r="G30" s="154" t="s">
        <v>69</v>
      </c>
    </row>
    <row r="31" spans="1:7" ht="12.75">
      <c r="A31" s="6" t="s">
        <v>211</v>
      </c>
      <c r="B31" s="156" t="s">
        <v>206</v>
      </c>
      <c r="C31" s="156" t="s">
        <v>206</v>
      </c>
      <c r="D31" s="156" t="s">
        <v>206</v>
      </c>
      <c r="E31" s="155" t="s">
        <v>206</v>
      </c>
      <c r="F31" s="154" t="s">
        <v>69</v>
      </c>
      <c r="G31" s="154" t="s">
        <v>69</v>
      </c>
    </row>
    <row r="32" spans="1:7" ht="12.75">
      <c r="A32" s="6" t="s">
        <v>210</v>
      </c>
      <c r="B32" s="156" t="s">
        <v>206</v>
      </c>
      <c r="C32" s="156" t="s">
        <v>206</v>
      </c>
      <c r="D32" s="156" t="s">
        <v>206</v>
      </c>
      <c r="E32" s="155" t="s">
        <v>206</v>
      </c>
      <c r="F32" s="154" t="s">
        <v>69</v>
      </c>
      <c r="G32" s="154" t="s">
        <v>69</v>
      </c>
    </row>
    <row r="33" spans="1:7" ht="12.75">
      <c r="A33" s="6" t="s">
        <v>209</v>
      </c>
      <c r="B33" s="158">
        <v>156</v>
      </c>
      <c r="C33" s="158">
        <v>1007</v>
      </c>
      <c r="D33" s="158">
        <v>327</v>
      </c>
      <c r="E33" s="157">
        <v>173</v>
      </c>
      <c r="F33" s="154" t="s">
        <v>69</v>
      </c>
      <c r="G33" s="154" t="s">
        <v>69</v>
      </c>
    </row>
    <row r="34" spans="1:7" ht="12.75">
      <c r="A34" s="6" t="s">
        <v>208</v>
      </c>
      <c r="B34" s="156" t="s">
        <v>206</v>
      </c>
      <c r="C34" s="156" t="s">
        <v>206</v>
      </c>
      <c r="D34" s="156" t="s">
        <v>206</v>
      </c>
      <c r="E34" s="155" t="s">
        <v>206</v>
      </c>
      <c r="F34" s="154" t="s">
        <v>69</v>
      </c>
      <c r="G34" s="154" t="s">
        <v>69</v>
      </c>
    </row>
    <row r="35" spans="1:7" ht="12.75">
      <c r="A35" s="6" t="s">
        <v>207</v>
      </c>
      <c r="B35" s="156" t="s">
        <v>206</v>
      </c>
      <c r="C35" s="156" t="s">
        <v>206</v>
      </c>
      <c r="D35" s="156" t="s">
        <v>206</v>
      </c>
      <c r="E35" s="155" t="s">
        <v>206</v>
      </c>
      <c r="F35" s="154" t="s">
        <v>69</v>
      </c>
      <c r="G35" s="154" t="s">
        <v>69</v>
      </c>
    </row>
    <row r="36" spans="1:7" ht="9" customHeight="1">
      <c r="A36" s="65"/>
      <c r="B36" s="153"/>
      <c r="C36" s="153"/>
      <c r="D36" s="153"/>
      <c r="E36" s="152"/>
      <c r="F36" s="151"/>
      <c r="G36" s="151"/>
    </row>
    <row r="37" spans="1:4" ht="11.25" customHeight="1">
      <c r="A37" s="63"/>
      <c r="B37" s="150"/>
      <c r="C37" s="150"/>
      <c r="D37" s="150"/>
    </row>
    <row r="38" spans="1:7" s="17" customFormat="1" ht="12.75">
      <c r="A38" s="148" t="s">
        <v>68</v>
      </c>
      <c r="B38" s="147"/>
      <c r="C38" s="147"/>
      <c r="D38" s="147"/>
      <c r="E38" s="147"/>
      <c r="F38" s="147"/>
      <c r="G38" s="147"/>
    </row>
    <row r="39" spans="1:7" s="17" customFormat="1" ht="12.75">
      <c r="A39" s="148" t="s">
        <v>205</v>
      </c>
      <c r="B39" s="147"/>
      <c r="C39" s="147"/>
      <c r="D39" s="147"/>
      <c r="E39" s="147"/>
      <c r="F39" s="147"/>
      <c r="G39" s="147"/>
    </row>
    <row r="40" spans="1:7" s="17" customFormat="1" ht="12.75">
      <c r="A40" s="148" t="s">
        <v>204</v>
      </c>
      <c r="B40" s="147"/>
      <c r="C40" s="147"/>
      <c r="D40" s="147"/>
      <c r="E40" s="147"/>
      <c r="F40" s="147"/>
      <c r="G40" s="147"/>
    </row>
    <row r="41" spans="1:7" s="17" customFormat="1" ht="12.75">
      <c r="A41" s="149" t="s">
        <v>203</v>
      </c>
      <c r="B41" s="147"/>
      <c r="C41" s="147"/>
      <c r="D41" s="147"/>
      <c r="E41" s="147"/>
      <c r="F41" s="147"/>
      <c r="G41" s="147"/>
    </row>
    <row r="42" spans="1:7" s="17" customFormat="1" ht="12.75">
      <c r="A42" s="149" t="s">
        <v>202</v>
      </c>
      <c r="B42" s="147"/>
      <c r="C42" s="147"/>
      <c r="D42" s="147"/>
      <c r="E42" s="147"/>
      <c r="F42" s="147"/>
      <c r="G42" s="147"/>
    </row>
    <row r="43" spans="1:7" s="17" customFormat="1" ht="12.75">
      <c r="A43" s="149" t="s">
        <v>201</v>
      </c>
      <c r="B43" s="147"/>
      <c r="C43" s="147"/>
      <c r="D43" s="147"/>
      <c r="E43" s="147"/>
      <c r="F43" s="147"/>
      <c r="G43" s="147"/>
    </row>
    <row r="44" spans="1:7" s="17" customFormat="1" ht="12.75">
      <c r="A44" s="148" t="s">
        <v>200</v>
      </c>
      <c r="B44" s="147"/>
      <c r="C44" s="147"/>
      <c r="D44" s="147"/>
      <c r="E44" s="147"/>
      <c r="F44" s="147"/>
      <c r="G44" s="147"/>
    </row>
    <row r="45" spans="1:7" s="17" customFormat="1" ht="12.75">
      <c r="A45" s="90" t="s">
        <v>199</v>
      </c>
      <c r="B45" s="147"/>
      <c r="C45" s="147"/>
      <c r="D45" s="147"/>
      <c r="E45" s="147"/>
      <c r="F45" s="147"/>
      <c r="G45" s="147"/>
    </row>
    <row r="46" spans="1:7" s="17" customFormat="1" ht="12.75">
      <c r="A46" s="90" t="s">
        <v>198</v>
      </c>
      <c r="B46" s="147"/>
      <c r="C46" s="147"/>
      <c r="D46" s="147"/>
      <c r="E46" s="147"/>
      <c r="F46" s="147"/>
      <c r="G46" s="147"/>
    </row>
    <row r="47" spans="1:7" s="17" customFormat="1" ht="12.75">
      <c r="A47" s="148" t="s">
        <v>197</v>
      </c>
      <c r="B47" s="147"/>
      <c r="C47" s="147"/>
      <c r="D47" s="147"/>
      <c r="E47" s="147"/>
      <c r="F47" s="147"/>
      <c r="G47" s="147"/>
    </row>
    <row r="48" spans="1:7" s="17" customFormat="1" ht="12.75">
      <c r="A48" s="57" t="s">
        <v>196</v>
      </c>
      <c r="B48" s="147"/>
      <c r="C48" s="147"/>
      <c r="D48" s="147"/>
      <c r="E48" s="147"/>
      <c r="F48" s="147"/>
      <c r="G48" s="147"/>
    </row>
    <row r="49" ht="12.75">
      <c r="A49" s="57" t="s">
        <v>195</v>
      </c>
    </row>
    <row r="50" ht="12.75">
      <c r="A50" s="57" t="s">
        <v>194</v>
      </c>
    </row>
    <row r="51" ht="12.75">
      <c r="A51" s="57" t="s">
        <v>193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2011&amp;R&amp;"Arial"&amp;9http://www.hawaii.gov/dbedt/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83" customWidth="1"/>
    <col min="2" max="2" width="9.8515625" style="183" customWidth="1"/>
    <col min="3" max="7" width="13.7109375" style="182" customWidth="1"/>
    <col min="8" max="16384" width="9.140625" style="182" customWidth="1"/>
  </cols>
  <sheetData>
    <row r="1" spans="1:7" ht="15.75">
      <c r="A1" s="225" t="s">
        <v>268</v>
      </c>
      <c r="B1" s="225"/>
      <c r="C1" s="221"/>
      <c r="D1" s="221"/>
      <c r="E1" s="221"/>
      <c r="F1" s="221"/>
      <c r="G1" s="221"/>
    </row>
    <row r="2" spans="1:2" ht="7.5" customHeight="1">
      <c r="A2" s="224"/>
      <c r="B2" s="224"/>
    </row>
    <row r="3" spans="1:7" ht="12.75">
      <c r="A3" s="222" t="s">
        <v>143</v>
      </c>
      <c r="B3" s="222"/>
      <c r="C3" s="221"/>
      <c r="D3" s="221"/>
      <c r="E3" s="221"/>
      <c r="F3" s="221"/>
      <c r="G3" s="221"/>
    </row>
    <row r="4" spans="1:7" ht="12.75">
      <c r="A4" s="223" t="s">
        <v>234</v>
      </c>
      <c r="B4" s="222"/>
      <c r="C4" s="221"/>
      <c r="D4" s="221"/>
      <c r="E4" s="221"/>
      <c r="F4" s="221"/>
      <c r="G4" s="221"/>
    </row>
    <row r="5" spans="1:7" ht="12.75">
      <c r="A5" s="223" t="s">
        <v>233</v>
      </c>
      <c r="B5" s="222"/>
      <c r="C5" s="221"/>
      <c r="D5" s="221"/>
      <c r="E5" s="221"/>
      <c r="F5" s="221"/>
      <c r="G5" s="221"/>
    </row>
    <row r="6" ht="7.5" customHeight="1" thickBot="1">
      <c r="A6" s="220"/>
    </row>
    <row r="7" spans="1:7" s="214" customFormat="1" ht="40.5" customHeight="1" thickTop="1">
      <c r="A7" s="219" t="s">
        <v>138</v>
      </c>
      <c r="B7" s="218"/>
      <c r="C7" s="217" t="s">
        <v>267</v>
      </c>
      <c r="D7" s="216" t="s">
        <v>266</v>
      </c>
      <c r="E7" s="216" t="s">
        <v>265</v>
      </c>
      <c r="F7" s="216" t="s">
        <v>264</v>
      </c>
      <c r="G7" s="215" t="s">
        <v>263</v>
      </c>
    </row>
    <row r="8" spans="1:6" ht="5.25" customHeight="1">
      <c r="A8" s="213"/>
      <c r="B8" s="212"/>
      <c r="C8" s="211"/>
      <c r="D8" s="210"/>
      <c r="E8" s="210"/>
      <c r="F8" s="210"/>
    </row>
    <row r="9" spans="1:7" ht="12.75">
      <c r="A9" s="205" t="s">
        <v>262</v>
      </c>
      <c r="B9" s="203" t="s">
        <v>253</v>
      </c>
      <c r="C9" s="202">
        <v>1108229</v>
      </c>
      <c r="D9" s="201">
        <v>836231</v>
      </c>
      <c r="E9" s="200">
        <v>120317</v>
      </c>
      <c r="F9" s="199">
        <v>51177</v>
      </c>
      <c r="G9" s="198">
        <v>100504</v>
      </c>
    </row>
    <row r="10" spans="1:7" ht="12.75">
      <c r="A10" s="207"/>
      <c r="B10" s="203" t="s">
        <v>118</v>
      </c>
      <c r="C10" s="202">
        <v>1113491</v>
      </c>
      <c r="D10" s="201">
        <v>838534</v>
      </c>
      <c r="E10" s="200">
        <v>121572</v>
      </c>
      <c r="F10" s="199">
        <v>51676</v>
      </c>
      <c r="G10" s="198">
        <v>101709</v>
      </c>
    </row>
    <row r="11" spans="1:7" ht="12.75">
      <c r="A11" s="205" t="s">
        <v>261</v>
      </c>
      <c r="B11" s="203" t="s">
        <v>118</v>
      </c>
      <c r="C11" s="202">
        <v>1136754</v>
      </c>
      <c r="D11" s="201">
        <v>850510</v>
      </c>
      <c r="E11" s="200">
        <v>127266</v>
      </c>
      <c r="F11" s="199">
        <v>53379</v>
      </c>
      <c r="G11" s="198">
        <v>105599</v>
      </c>
    </row>
    <row r="12" spans="1:7" ht="12.75">
      <c r="A12" s="205" t="s">
        <v>260</v>
      </c>
      <c r="B12" s="203" t="s">
        <v>118</v>
      </c>
      <c r="C12" s="202">
        <v>1158613</v>
      </c>
      <c r="D12" s="201">
        <v>863959</v>
      </c>
      <c r="E12" s="200">
        <v>131630</v>
      </c>
      <c r="F12" s="199">
        <v>54439</v>
      </c>
      <c r="G12" s="198">
        <v>108585</v>
      </c>
    </row>
    <row r="13" spans="1:7" ht="12.75">
      <c r="A13" s="205" t="s">
        <v>259</v>
      </c>
      <c r="B13" s="203" t="s">
        <v>118</v>
      </c>
      <c r="C13" s="202">
        <v>1172838</v>
      </c>
      <c r="D13" s="201">
        <v>870348</v>
      </c>
      <c r="E13" s="200">
        <v>135085</v>
      </c>
      <c r="F13" s="199">
        <v>55461</v>
      </c>
      <c r="G13" s="198">
        <v>111944</v>
      </c>
    </row>
    <row r="14" spans="1:7" ht="12.75">
      <c r="A14" s="205" t="s">
        <v>181</v>
      </c>
      <c r="B14" s="203" t="s">
        <v>118</v>
      </c>
      <c r="C14" s="202">
        <v>1187536</v>
      </c>
      <c r="D14" s="201">
        <v>878591</v>
      </c>
      <c r="E14" s="200">
        <v>137713</v>
      </c>
      <c r="F14" s="199">
        <v>56478</v>
      </c>
      <c r="G14" s="198">
        <v>114754</v>
      </c>
    </row>
    <row r="15" spans="1:7" ht="12.75">
      <c r="A15" s="209" t="s">
        <v>258</v>
      </c>
      <c r="B15" s="203" t="s">
        <v>118</v>
      </c>
      <c r="C15" s="202">
        <v>1196854</v>
      </c>
      <c r="D15" s="201">
        <v>881399</v>
      </c>
      <c r="E15" s="200">
        <v>140492</v>
      </c>
      <c r="F15" s="199">
        <v>57068</v>
      </c>
      <c r="G15" s="198">
        <v>117895</v>
      </c>
    </row>
    <row r="16" spans="1:7" ht="12.75">
      <c r="A16" s="209" t="s">
        <v>257</v>
      </c>
      <c r="B16" s="203" t="s">
        <v>118</v>
      </c>
      <c r="C16" s="202">
        <v>1203755</v>
      </c>
      <c r="D16" s="201">
        <v>883443</v>
      </c>
      <c r="E16" s="200">
        <v>141935</v>
      </c>
      <c r="F16" s="199">
        <v>57688</v>
      </c>
      <c r="G16" s="198">
        <v>120689</v>
      </c>
    </row>
    <row r="17" spans="1:7" ht="12.75">
      <c r="A17" s="209" t="s">
        <v>256</v>
      </c>
      <c r="B17" s="203" t="s">
        <v>118</v>
      </c>
      <c r="C17" s="202">
        <v>1211640</v>
      </c>
      <c r="D17" s="201">
        <v>886711</v>
      </c>
      <c r="E17" s="200">
        <v>144445</v>
      </c>
      <c r="F17" s="199">
        <v>57712</v>
      </c>
      <c r="G17" s="198">
        <v>122772</v>
      </c>
    </row>
    <row r="18" spans="1:7" ht="12.75">
      <c r="A18" s="209" t="s">
        <v>255</v>
      </c>
      <c r="B18" s="203" t="s">
        <v>118</v>
      </c>
      <c r="C18" s="202">
        <v>1215233</v>
      </c>
      <c r="D18" s="201">
        <v>886909</v>
      </c>
      <c r="E18" s="200">
        <v>145833</v>
      </c>
      <c r="F18" s="199">
        <v>57843</v>
      </c>
      <c r="G18" s="198">
        <v>124648</v>
      </c>
    </row>
    <row r="19" spans="1:7" ht="12.75">
      <c r="A19" s="209" t="s">
        <v>254</v>
      </c>
      <c r="B19" s="203" t="s">
        <v>118</v>
      </c>
      <c r="C19" s="202">
        <v>1210300</v>
      </c>
      <c r="D19" s="201">
        <v>878906</v>
      </c>
      <c r="E19" s="200">
        <v>146970</v>
      </c>
      <c r="F19" s="199">
        <v>58264</v>
      </c>
      <c r="G19" s="198">
        <v>126160</v>
      </c>
    </row>
    <row r="20" spans="1:7" ht="4.5" customHeight="1">
      <c r="A20" s="209"/>
      <c r="B20" s="203"/>
      <c r="C20" s="208"/>
      <c r="D20" s="199"/>
      <c r="E20" s="200"/>
      <c r="F20" s="199"/>
      <c r="G20" s="198"/>
    </row>
    <row r="21" spans="1:7" ht="12.75">
      <c r="A21" s="205" t="s">
        <v>132</v>
      </c>
      <c r="B21" s="203" t="s">
        <v>253</v>
      </c>
      <c r="C21" s="202">
        <v>1211537</v>
      </c>
      <c r="D21" s="201">
        <v>876156</v>
      </c>
      <c r="E21" s="200">
        <v>148677</v>
      </c>
      <c r="F21" s="199">
        <v>58463</v>
      </c>
      <c r="G21" s="198">
        <v>128241</v>
      </c>
    </row>
    <row r="22" spans="1:7" ht="12.75">
      <c r="A22" s="205" t="s">
        <v>47</v>
      </c>
      <c r="B22" s="203" t="s">
        <v>252</v>
      </c>
      <c r="C22" s="202">
        <v>1213519</v>
      </c>
      <c r="D22" s="201">
        <v>876629</v>
      </c>
      <c r="E22" s="200">
        <v>149244</v>
      </c>
      <c r="F22" s="199">
        <v>58568</v>
      </c>
      <c r="G22" s="198">
        <v>129078</v>
      </c>
    </row>
    <row r="23" spans="1:7" ht="12.75">
      <c r="A23" s="205" t="s">
        <v>131</v>
      </c>
      <c r="B23" s="203" t="s">
        <v>252</v>
      </c>
      <c r="C23" s="202">
        <v>1225948</v>
      </c>
      <c r="D23" s="201">
        <v>882755</v>
      </c>
      <c r="E23" s="200">
        <v>151690</v>
      </c>
      <c r="F23" s="199">
        <v>59075</v>
      </c>
      <c r="G23" s="198">
        <v>132428</v>
      </c>
    </row>
    <row r="24" spans="1:7" ht="12.75">
      <c r="A24" s="205" t="s">
        <v>130</v>
      </c>
      <c r="B24" s="203" t="s">
        <v>252</v>
      </c>
      <c r="C24" s="202">
        <v>1239613</v>
      </c>
      <c r="D24" s="201">
        <v>890473</v>
      </c>
      <c r="E24" s="200">
        <v>154576</v>
      </c>
      <c r="F24" s="199">
        <v>59981</v>
      </c>
      <c r="G24" s="198">
        <v>134583</v>
      </c>
    </row>
    <row r="25" spans="1:7" ht="12.75">
      <c r="A25" s="205" t="s">
        <v>129</v>
      </c>
      <c r="B25" s="203" t="s">
        <v>252</v>
      </c>
      <c r="C25" s="202">
        <v>1251154</v>
      </c>
      <c r="D25" s="201">
        <v>894311</v>
      </c>
      <c r="E25" s="200">
        <v>158442</v>
      </c>
      <c r="F25" s="199">
        <v>60805</v>
      </c>
      <c r="G25" s="198">
        <v>137596</v>
      </c>
    </row>
    <row r="26" spans="1:7" ht="12.75">
      <c r="A26" s="205" t="s">
        <v>128</v>
      </c>
      <c r="B26" s="203" t="s">
        <v>252</v>
      </c>
      <c r="C26" s="202">
        <v>1273569</v>
      </c>
      <c r="D26" s="201">
        <v>907997</v>
      </c>
      <c r="E26" s="200">
        <v>162852</v>
      </c>
      <c r="F26" s="199">
        <v>62095</v>
      </c>
      <c r="G26" s="198">
        <v>140625</v>
      </c>
    </row>
    <row r="27" spans="1:7" ht="12.75">
      <c r="A27" s="205" t="s">
        <v>127</v>
      </c>
      <c r="B27" s="203" t="s">
        <v>252</v>
      </c>
      <c r="C27" s="202">
        <v>1292729</v>
      </c>
      <c r="D27" s="201">
        <v>918181</v>
      </c>
      <c r="E27" s="200">
        <v>168237</v>
      </c>
      <c r="F27" s="199">
        <v>62863</v>
      </c>
      <c r="G27" s="198">
        <v>143448</v>
      </c>
    </row>
    <row r="28" spans="1:7" ht="12.75">
      <c r="A28" s="207" t="s">
        <v>126</v>
      </c>
      <c r="B28" s="203" t="s">
        <v>252</v>
      </c>
      <c r="C28" s="202">
        <v>1309731</v>
      </c>
      <c r="D28" s="201">
        <v>926954</v>
      </c>
      <c r="E28" s="200">
        <v>173536</v>
      </c>
      <c r="F28" s="199">
        <v>63465</v>
      </c>
      <c r="G28" s="198">
        <v>145776</v>
      </c>
    </row>
    <row r="29" spans="1:7" ht="12.75">
      <c r="A29" s="206" t="s">
        <v>125</v>
      </c>
      <c r="B29" s="203" t="s">
        <v>252</v>
      </c>
      <c r="C29" s="202">
        <v>1315675</v>
      </c>
      <c r="D29" s="201">
        <v>925335</v>
      </c>
      <c r="E29" s="200">
        <v>177733</v>
      </c>
      <c r="F29" s="199">
        <v>64490</v>
      </c>
      <c r="G29" s="198">
        <v>148117</v>
      </c>
    </row>
    <row r="30" spans="1:7" ht="12.75">
      <c r="A30" s="206" t="s">
        <v>124</v>
      </c>
      <c r="B30" s="203" t="s">
        <v>252</v>
      </c>
      <c r="C30" s="202">
        <v>1332213</v>
      </c>
      <c r="D30" s="201">
        <v>933680</v>
      </c>
      <c r="E30" s="200">
        <v>181506</v>
      </c>
      <c r="F30" s="199">
        <v>65603</v>
      </c>
      <c r="G30" s="198">
        <v>151424</v>
      </c>
    </row>
    <row r="31" spans="1:7" ht="12.75">
      <c r="A31" s="206" t="s">
        <v>123</v>
      </c>
      <c r="B31" s="203" t="s">
        <v>252</v>
      </c>
      <c r="C31" s="202">
        <v>1346717</v>
      </c>
      <c r="D31" s="201">
        <v>943177</v>
      </c>
      <c r="E31" s="200">
        <v>183629</v>
      </c>
      <c r="F31" s="199">
        <v>66518</v>
      </c>
      <c r="G31" s="198">
        <v>153393</v>
      </c>
    </row>
    <row r="32" spans="1:7" ht="12.75">
      <c r="A32" s="204" t="s">
        <v>122</v>
      </c>
      <c r="B32" s="203" t="s">
        <v>253</v>
      </c>
      <c r="C32" s="202">
        <v>1360301</v>
      </c>
      <c r="D32" s="201">
        <v>953207</v>
      </c>
      <c r="E32" s="200">
        <v>185079</v>
      </c>
      <c r="F32" s="199">
        <v>67091</v>
      </c>
      <c r="G32" s="198">
        <v>154924</v>
      </c>
    </row>
    <row r="33" spans="1:7" ht="12.75">
      <c r="A33" s="205" t="s">
        <v>47</v>
      </c>
      <c r="B33" s="203" t="s">
        <v>252</v>
      </c>
      <c r="C33" s="202">
        <v>1363359</v>
      </c>
      <c r="D33" s="201">
        <v>955636</v>
      </c>
      <c r="E33" s="200">
        <v>185381</v>
      </c>
      <c r="F33" s="199">
        <v>67217</v>
      </c>
      <c r="G33" s="198">
        <v>155125</v>
      </c>
    </row>
    <row r="34" spans="1:7" ht="5.25" customHeight="1">
      <c r="A34" s="205"/>
      <c r="B34" s="203"/>
      <c r="C34" s="202"/>
      <c r="D34" s="201"/>
      <c r="E34" s="200"/>
      <c r="F34" s="199"/>
      <c r="G34" s="198"/>
    </row>
    <row r="35" spans="1:7" ht="12.75">
      <c r="A35" s="204" t="s">
        <v>119</v>
      </c>
      <c r="B35" s="203" t="s">
        <v>252</v>
      </c>
      <c r="C35" s="202">
        <v>1374810</v>
      </c>
      <c r="D35" s="201">
        <v>963607</v>
      </c>
      <c r="E35" s="200">
        <v>186738</v>
      </c>
      <c r="F35" s="199">
        <v>67701</v>
      </c>
      <c r="G35" s="198">
        <v>156764</v>
      </c>
    </row>
    <row r="36" spans="1:7" ht="4.5" customHeight="1">
      <c r="A36" s="197"/>
      <c r="B36" s="196"/>
      <c r="C36" s="195"/>
      <c r="D36" s="194"/>
      <c r="E36" s="193"/>
      <c r="F36" s="192"/>
      <c r="G36" s="191"/>
    </row>
    <row r="37" ht="4.5" customHeight="1"/>
    <row r="38" spans="1:2" ht="12.75">
      <c r="A38" s="190" t="s">
        <v>251</v>
      </c>
      <c r="B38" s="190"/>
    </row>
    <row r="39" ht="12.75" customHeight="1">
      <c r="A39" s="189" t="s">
        <v>250</v>
      </c>
    </row>
    <row r="40" ht="12.75" customHeight="1">
      <c r="A40" s="189" t="s">
        <v>249</v>
      </c>
    </row>
    <row r="41" ht="12.75" customHeight="1">
      <c r="A41" s="189" t="s">
        <v>248</v>
      </c>
    </row>
    <row r="42" ht="12.75" customHeight="1">
      <c r="A42" s="189" t="s">
        <v>247</v>
      </c>
    </row>
    <row r="43" ht="12.75">
      <c r="A43" s="187" t="s">
        <v>246</v>
      </c>
    </row>
    <row r="44" ht="12.75">
      <c r="A44" s="187" t="s">
        <v>245</v>
      </c>
    </row>
    <row r="45" ht="12.75">
      <c r="A45" s="187" t="s">
        <v>244</v>
      </c>
    </row>
    <row r="46" spans="1:7" ht="12.75">
      <c r="A46" s="186" t="s">
        <v>243</v>
      </c>
      <c r="B46" s="185"/>
      <c r="C46" s="184"/>
      <c r="D46" s="184"/>
      <c r="E46" s="184"/>
      <c r="F46" s="184"/>
      <c r="G46" s="184"/>
    </row>
    <row r="47" ht="12.75">
      <c r="A47" s="187" t="s">
        <v>242</v>
      </c>
    </row>
    <row r="48" ht="12.75">
      <c r="A48" s="187" t="s">
        <v>241</v>
      </c>
    </row>
    <row r="49" spans="1:2" ht="12.75">
      <c r="A49" s="188" t="s">
        <v>240</v>
      </c>
      <c r="B49" s="186"/>
    </row>
    <row r="50" ht="12.75">
      <c r="A50" s="187" t="s">
        <v>239</v>
      </c>
    </row>
    <row r="51" ht="12.75">
      <c r="A51" s="187" t="s">
        <v>238</v>
      </c>
    </row>
    <row r="52" ht="12.75">
      <c r="A52" s="187" t="s">
        <v>237</v>
      </c>
    </row>
    <row r="53" spans="1:7" ht="12.75">
      <c r="A53" s="186" t="s">
        <v>236</v>
      </c>
      <c r="B53" s="185"/>
      <c r="C53" s="184"/>
      <c r="D53" s="184"/>
      <c r="E53" s="184"/>
      <c r="F53" s="184"/>
      <c r="G53" s="184"/>
    </row>
  </sheetData>
  <sheetProtection/>
  <hyperlinks>
    <hyperlink ref="A49" r:id="rId1" display="http://www.census.gov/popest/data/intercensal/county/tables/CO-EST00INT-01/CO-EST00INT-01-15.xls"/>
  </hyperlinks>
  <printOptions horizontalCentered="1"/>
  <pageMargins left="1" right="1" top="1" bottom="1" header="0.5" footer="0.5"/>
  <pageSetup horizontalDpi="300" verticalDpi="300" orientation="portrait" r:id="rId2"/>
  <headerFooter alignWithMargins="0">
    <oddFooter>&amp;L&amp;"Arial,Italic"&amp;9      The State of Hawaii Data Book 2011&amp;R&amp;"Arial"&amp;9http://www.hawaii.gov/dbedt/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26" customWidth="1"/>
    <col min="2" max="6" width="14.28125" style="226" customWidth="1"/>
    <col min="7" max="16384" width="9.140625" style="226" customWidth="1"/>
  </cols>
  <sheetData>
    <row r="1" spans="1:6" ht="15.75">
      <c r="A1" s="265" t="s">
        <v>295</v>
      </c>
      <c r="B1" s="261"/>
      <c r="C1" s="261"/>
      <c r="D1" s="261"/>
      <c r="E1" s="261"/>
      <c r="F1" s="261"/>
    </row>
    <row r="2" spans="1:6" ht="15.75" customHeight="1">
      <c r="A2" s="265" t="s">
        <v>294</v>
      </c>
      <c r="B2" s="261"/>
      <c r="C2" s="261"/>
      <c r="D2" s="261"/>
      <c r="E2" s="261"/>
      <c r="F2" s="261"/>
    </row>
    <row r="3" ht="5.25" customHeight="1">
      <c r="A3" s="264" t="s">
        <v>47</v>
      </c>
    </row>
    <row r="4" spans="1:6" ht="12.75">
      <c r="A4" s="263" t="s">
        <v>293</v>
      </c>
      <c r="B4" s="261"/>
      <c r="C4" s="261"/>
      <c r="D4" s="261"/>
      <c r="E4" s="261"/>
      <c r="F4" s="261"/>
    </row>
    <row r="5" spans="1:6" ht="12.75">
      <c r="A5" s="262" t="s">
        <v>292</v>
      </c>
      <c r="B5" s="261"/>
      <c r="C5" s="261"/>
      <c r="D5" s="261"/>
      <c r="E5" s="261"/>
      <c r="F5" s="261"/>
    </row>
    <row r="6" spans="1:6" ht="12.75">
      <c r="A6" s="262" t="s">
        <v>291</v>
      </c>
      <c r="B6" s="261"/>
      <c r="C6" s="261"/>
      <c r="D6" s="261"/>
      <c r="E6" s="261"/>
      <c r="F6" s="261"/>
    </row>
    <row r="7" ht="4.5" customHeight="1" thickBot="1"/>
    <row r="8" spans="1:6" s="256" customFormat="1" ht="39.75" customHeight="1" thickTop="1">
      <c r="A8" s="260" t="s">
        <v>138</v>
      </c>
      <c r="B8" s="259" t="s">
        <v>290</v>
      </c>
      <c r="C8" s="258" t="s">
        <v>266</v>
      </c>
      <c r="D8" s="258" t="s">
        <v>289</v>
      </c>
      <c r="E8" s="258" t="s">
        <v>288</v>
      </c>
      <c r="F8" s="257" t="s">
        <v>263</v>
      </c>
    </row>
    <row r="9" spans="1:6" ht="4.5" customHeight="1">
      <c r="A9" s="255"/>
      <c r="B9" s="254"/>
      <c r="D9" s="253"/>
      <c r="F9" s="252"/>
    </row>
    <row r="10" spans="1:6" ht="12.75" customHeight="1">
      <c r="A10" s="239" t="s">
        <v>287</v>
      </c>
      <c r="B10" s="251"/>
      <c r="C10" s="242"/>
      <c r="D10" s="241"/>
      <c r="E10" s="241"/>
      <c r="F10" s="240"/>
    </row>
    <row r="11" spans="1:6" ht="12.75">
      <c r="A11" s="249">
        <v>1991</v>
      </c>
      <c r="B11" s="248">
        <v>2.089195152901999</v>
      </c>
      <c r="C11" s="247">
        <v>1.4282068467110456</v>
      </c>
      <c r="D11" s="246">
        <v>4.683644260191492</v>
      </c>
      <c r="E11" s="246">
        <v>3.295533710039477</v>
      </c>
      <c r="F11" s="245">
        <v>3.8246369544484757</v>
      </c>
    </row>
    <row r="12" spans="1:6" ht="12.75">
      <c r="A12" s="249">
        <v>1992</v>
      </c>
      <c r="B12" s="248">
        <v>1.9229314345935884</v>
      </c>
      <c r="C12" s="247">
        <v>1.5812865222043244</v>
      </c>
      <c r="D12" s="246">
        <v>3.4290383920292933</v>
      </c>
      <c r="E12" s="246">
        <v>1.985799659041945</v>
      </c>
      <c r="F12" s="245">
        <v>2.827678292408072</v>
      </c>
    </row>
    <row r="13" spans="1:6" ht="12.75">
      <c r="A13" s="249">
        <v>1993</v>
      </c>
      <c r="B13" s="248">
        <v>1.2277611247241313</v>
      </c>
      <c r="C13" s="247">
        <v>0.739502684733882</v>
      </c>
      <c r="D13" s="246">
        <v>2.624781584745119</v>
      </c>
      <c r="E13" s="246">
        <v>1.8773305902018773</v>
      </c>
      <c r="F13" s="245">
        <v>3.0934291108348297</v>
      </c>
    </row>
    <row r="14" spans="1:6" ht="12.75">
      <c r="A14" s="249">
        <v>1994</v>
      </c>
      <c r="B14" s="248">
        <v>1.2531995041088368</v>
      </c>
      <c r="C14" s="247">
        <v>0.9470924273968574</v>
      </c>
      <c r="D14" s="246">
        <v>1.945441758892549</v>
      </c>
      <c r="E14" s="246">
        <v>1.8337209931303076</v>
      </c>
      <c r="F14" s="245">
        <v>2.5101836632602015</v>
      </c>
    </row>
    <row r="15" spans="1:6" ht="12.75">
      <c r="A15" s="250">
        <v>1995</v>
      </c>
      <c r="B15" s="248">
        <v>0.7846498969294404</v>
      </c>
      <c r="C15" s="247">
        <v>0.31960263649411386</v>
      </c>
      <c r="D15" s="246">
        <v>2.0179648980125333</v>
      </c>
      <c r="E15" s="246">
        <v>1.0446545557562237</v>
      </c>
      <c r="F15" s="245">
        <v>2.7371594889938478</v>
      </c>
    </row>
    <row r="16" spans="1:6" ht="12.75">
      <c r="A16" s="250">
        <v>1996</v>
      </c>
      <c r="B16" s="248">
        <v>0.5765949731546203</v>
      </c>
      <c r="C16" s="247">
        <v>0.23190405253466365</v>
      </c>
      <c r="D16" s="246">
        <v>1.0271047461777183</v>
      </c>
      <c r="E16" s="246">
        <v>1.0864232144108783</v>
      </c>
      <c r="F16" s="245">
        <v>2.369905424318249</v>
      </c>
    </row>
    <row r="17" spans="1:6" ht="12.75">
      <c r="A17" s="250">
        <v>1997</v>
      </c>
      <c r="B17" s="248">
        <v>0.6550336239517177</v>
      </c>
      <c r="C17" s="247">
        <v>0.36991633868851753</v>
      </c>
      <c r="D17" s="246">
        <v>1.7684151195969986</v>
      </c>
      <c r="E17" s="246">
        <v>0.041603106365275276</v>
      </c>
      <c r="F17" s="245">
        <v>1.7259236550141273</v>
      </c>
    </row>
    <row r="18" spans="1:6" ht="12.75">
      <c r="A18" s="250">
        <v>1998</v>
      </c>
      <c r="B18" s="248">
        <v>0.2965402264699085</v>
      </c>
      <c r="C18" s="247">
        <v>0.022329710582140064</v>
      </c>
      <c r="D18" s="246">
        <v>0.9609193810793035</v>
      </c>
      <c r="E18" s="246">
        <v>0.2269891876906016</v>
      </c>
      <c r="F18" s="245">
        <v>1.5280357084677287</v>
      </c>
    </row>
    <row r="19" spans="1:6" ht="12.75">
      <c r="A19" s="250">
        <v>1999</v>
      </c>
      <c r="B19" s="248">
        <v>-0.40593038536642767</v>
      </c>
      <c r="C19" s="247">
        <v>-0.9023473659642647</v>
      </c>
      <c r="D19" s="246">
        <v>0.7796589249346855</v>
      </c>
      <c r="E19" s="246">
        <v>0.7278322355341182</v>
      </c>
      <c r="F19" s="245">
        <v>1.2130158526410373</v>
      </c>
    </row>
    <row r="20" spans="1:6" ht="2.25" customHeight="1">
      <c r="A20" s="250"/>
      <c r="B20" s="248"/>
      <c r="C20" s="247"/>
      <c r="D20" s="246"/>
      <c r="E20" s="246"/>
      <c r="F20" s="245"/>
    </row>
    <row r="21" spans="1:6" ht="12.75">
      <c r="A21" s="249" t="s">
        <v>286</v>
      </c>
      <c r="B21" s="248">
        <v>0.2659671155911757</v>
      </c>
      <c r="C21" s="247">
        <v>-0.2590720736916121</v>
      </c>
      <c r="D21" s="246">
        <v>1.5472545417432129</v>
      </c>
      <c r="E21" s="246">
        <v>0.5217630097487299</v>
      </c>
      <c r="F21" s="245">
        <v>2.3129359543436907</v>
      </c>
    </row>
    <row r="22" spans="1:6" ht="12.75">
      <c r="A22" s="249" t="s">
        <v>285</v>
      </c>
      <c r="B22" s="248">
        <v>1.024211405013024</v>
      </c>
      <c r="C22" s="247">
        <v>0.6988132950199001</v>
      </c>
      <c r="D22" s="246">
        <v>1.6389268580311436</v>
      </c>
      <c r="E22" s="246">
        <v>0.8656604289031554</v>
      </c>
      <c r="F22" s="245">
        <v>2.5953299555307643</v>
      </c>
    </row>
    <row r="23" spans="1:6" ht="12.75">
      <c r="A23" s="249" t="s">
        <v>284</v>
      </c>
      <c r="B23" s="248">
        <v>1.1146476033241215</v>
      </c>
      <c r="C23" s="247">
        <v>0.8743082735300282</v>
      </c>
      <c r="D23" s="246">
        <v>1.9025644406355064</v>
      </c>
      <c r="E23" s="246">
        <v>1.5336436732966567</v>
      </c>
      <c r="F23" s="245">
        <v>1.6272993626725467</v>
      </c>
    </row>
    <row r="24" spans="1:6" ht="12.75">
      <c r="A24" s="249" t="s">
        <v>283</v>
      </c>
      <c r="B24" s="248">
        <v>0.9310163736585532</v>
      </c>
      <c r="C24" s="247">
        <v>0.4310068918428745</v>
      </c>
      <c r="D24" s="246">
        <v>2.501035089535245</v>
      </c>
      <c r="E24" s="246">
        <v>1.3737683599806605</v>
      </c>
      <c r="F24" s="245">
        <v>2.23876715484125</v>
      </c>
    </row>
    <row r="25" spans="1:6" ht="12.75" customHeight="1">
      <c r="A25" s="249" t="s">
        <v>282</v>
      </c>
      <c r="B25" s="248">
        <v>1.7915460446915408</v>
      </c>
      <c r="C25" s="247">
        <v>1.5303401165813681</v>
      </c>
      <c r="D25" s="246">
        <v>2.783352898852577</v>
      </c>
      <c r="E25" s="246">
        <v>2.1215360578899762</v>
      </c>
      <c r="F25" s="245">
        <v>2.20137213291084</v>
      </c>
    </row>
    <row r="26" spans="1:6" ht="12.75" customHeight="1">
      <c r="A26" s="249" t="s">
        <v>281</v>
      </c>
      <c r="B26" s="248">
        <v>1.5044336035189299</v>
      </c>
      <c r="C26" s="247">
        <v>1.1215896087762405</v>
      </c>
      <c r="D26" s="246">
        <v>3.306683368948493</v>
      </c>
      <c r="E26" s="246">
        <v>1.2368145583380306</v>
      </c>
      <c r="F26" s="245">
        <v>2.0074666666666667</v>
      </c>
    </row>
    <row r="27" spans="1:6" ht="12.75" customHeight="1">
      <c r="A27" s="249" t="s">
        <v>280</v>
      </c>
      <c r="B27" s="248">
        <v>1.3152021808128385</v>
      </c>
      <c r="C27" s="247">
        <v>0.9554760989390981</v>
      </c>
      <c r="D27" s="246">
        <v>3.1497233070014325</v>
      </c>
      <c r="E27" s="246">
        <v>0.9576380382737063</v>
      </c>
      <c r="F27" s="245">
        <v>1.6228877363225698</v>
      </c>
    </row>
    <row r="28" spans="1:6" ht="12.75" customHeight="1">
      <c r="A28" s="244" t="s">
        <v>279</v>
      </c>
      <c r="B28" s="248">
        <v>0.4538336498105336</v>
      </c>
      <c r="C28" s="247">
        <v>-0.17465807364766753</v>
      </c>
      <c r="D28" s="246">
        <v>2.4185183477779826</v>
      </c>
      <c r="E28" s="246">
        <v>1.615063420783109</v>
      </c>
      <c r="F28" s="245">
        <v>1.6058884864449567</v>
      </c>
    </row>
    <row r="29" spans="1:6" ht="12.75" customHeight="1">
      <c r="A29" s="244" t="s">
        <v>278</v>
      </c>
      <c r="B29" s="248">
        <v>1.256997358770213</v>
      </c>
      <c r="C29" s="247">
        <v>0.9018355514489348</v>
      </c>
      <c r="D29" s="246">
        <v>2.1228471921365193</v>
      </c>
      <c r="E29" s="246">
        <v>1.725848968832377</v>
      </c>
      <c r="F29" s="245">
        <v>2.2326944240026467</v>
      </c>
    </row>
    <row r="30" spans="1:6" ht="12.75" customHeight="1">
      <c r="A30" s="244" t="s">
        <v>277</v>
      </c>
      <c r="B30" s="248">
        <v>1.0887147926044858</v>
      </c>
      <c r="C30" s="247">
        <v>1.017157912775255</v>
      </c>
      <c r="D30" s="246">
        <v>1.1696583033067778</v>
      </c>
      <c r="E30" s="246">
        <v>1.3947532887215524</v>
      </c>
      <c r="F30" s="245">
        <v>1.3003222738799662</v>
      </c>
    </row>
    <row r="31" spans="1:6" ht="12.75" customHeight="1">
      <c r="A31" s="244" t="s">
        <v>276</v>
      </c>
      <c r="B31" s="248">
        <v>1.235745891675831</v>
      </c>
      <c r="C31" s="247">
        <v>1.3209609649090257</v>
      </c>
      <c r="D31" s="246">
        <v>0.9540976643122818</v>
      </c>
      <c r="E31" s="246">
        <v>1.050843380739048</v>
      </c>
      <c r="F31" s="245">
        <v>1.1291258401621977</v>
      </c>
    </row>
    <row r="32" spans="1:6" ht="3.75" customHeight="1">
      <c r="A32" s="250"/>
      <c r="B32" s="248"/>
      <c r="C32" s="247"/>
      <c r="D32" s="246"/>
      <c r="E32" s="246"/>
      <c r="F32" s="245"/>
    </row>
    <row r="33" spans="1:6" ht="12.75">
      <c r="A33" s="249" t="s">
        <v>275</v>
      </c>
      <c r="B33" s="248">
        <v>0.8399108378644216</v>
      </c>
      <c r="C33" s="247">
        <v>0.8341041986697865</v>
      </c>
      <c r="D33" s="246">
        <v>0.7320059768800471</v>
      </c>
      <c r="E33" s="246">
        <v>0.7200559382299121</v>
      </c>
      <c r="F33" s="245">
        <v>1.0565672844480258</v>
      </c>
    </row>
    <row r="34" spans="1:6" ht="3" customHeight="1">
      <c r="A34" s="244"/>
      <c r="B34" s="243"/>
      <c r="C34" s="242"/>
      <c r="D34" s="241"/>
      <c r="E34" s="241"/>
      <c r="F34" s="240"/>
    </row>
    <row r="35" spans="1:6" ht="12.75" customHeight="1">
      <c r="A35" s="239" t="s">
        <v>274</v>
      </c>
      <c r="B35" s="243"/>
      <c r="C35" s="242"/>
      <c r="D35" s="241"/>
      <c r="E35" s="241"/>
      <c r="F35" s="240"/>
    </row>
    <row r="36" spans="1:6" ht="12.75" customHeight="1">
      <c r="A36" s="239" t="s">
        <v>273</v>
      </c>
      <c r="B36" s="237">
        <v>0.8639535029065559</v>
      </c>
      <c r="C36" s="236">
        <v>0.44527582738187466</v>
      </c>
      <c r="D36" s="235">
        <v>2.0719312472488927</v>
      </c>
      <c r="E36" s="235">
        <v>1.2598198556793339</v>
      </c>
      <c r="F36" s="234">
        <v>2.411631374490475</v>
      </c>
    </row>
    <row r="37" spans="1:6" ht="12.75" customHeight="1">
      <c r="A37" s="238" t="s">
        <v>272</v>
      </c>
      <c r="B37" s="237">
        <v>1.171075059036486</v>
      </c>
      <c r="C37" s="236">
        <v>0.8666661686548727</v>
      </c>
      <c r="D37" s="235">
        <v>2.1919847528247827</v>
      </c>
      <c r="E37" s="235">
        <v>1.3869067358053044</v>
      </c>
      <c r="F37" s="234">
        <v>1.8551415573001329</v>
      </c>
    </row>
    <row r="38" spans="1:6" ht="12.75" customHeight="1">
      <c r="A38" s="238" t="s">
        <v>271</v>
      </c>
      <c r="B38" s="237">
        <v>0.8399108378644327</v>
      </c>
      <c r="C38" s="236">
        <v>0.8341041986697828</v>
      </c>
      <c r="D38" s="235">
        <v>0.7320059768800569</v>
      </c>
      <c r="E38" s="235">
        <v>0.7200559382299021</v>
      </c>
      <c r="F38" s="234">
        <v>1.056567284448029</v>
      </c>
    </row>
    <row r="39" spans="1:6" ht="3" customHeight="1">
      <c r="A39" s="233"/>
      <c r="B39" s="232"/>
      <c r="C39" s="231"/>
      <c r="D39" s="230"/>
      <c r="E39" s="230"/>
      <c r="F39" s="229"/>
    </row>
    <row r="40" ht="3.75" customHeight="1">
      <c r="A40" s="228"/>
    </row>
    <row r="41" ht="11.25" customHeight="1">
      <c r="A41" s="227" t="s">
        <v>270</v>
      </c>
    </row>
    <row r="42" spans="1:2" s="182" customFormat="1" ht="12.75" customHeight="1">
      <c r="A42" s="189" t="s">
        <v>269</v>
      </c>
      <c r="B42" s="183"/>
    </row>
    <row r="43" spans="1:2" s="182" customFormat="1" ht="12.75" customHeight="1">
      <c r="A43" s="189" t="s">
        <v>248</v>
      </c>
      <c r="B43" s="183"/>
    </row>
    <row r="44" spans="1:2" s="182" customFormat="1" ht="12.75" customHeight="1">
      <c r="A44" s="189" t="s">
        <v>247</v>
      </c>
      <c r="B44" s="183"/>
    </row>
    <row r="45" spans="1:2" s="182" customFormat="1" ht="12.75">
      <c r="A45" s="187" t="s">
        <v>246</v>
      </c>
      <c r="B45" s="183"/>
    </row>
    <row r="46" spans="1:2" s="182" customFormat="1" ht="12.75">
      <c r="A46" s="187" t="s">
        <v>245</v>
      </c>
      <c r="B46" s="183"/>
    </row>
    <row r="47" spans="1:2" s="182" customFormat="1" ht="12.75">
      <c r="A47" s="187" t="s">
        <v>244</v>
      </c>
      <c r="B47" s="183"/>
    </row>
    <row r="48" spans="1:7" s="182" customFormat="1" ht="12.75">
      <c r="A48" s="186" t="s">
        <v>243</v>
      </c>
      <c r="B48" s="185"/>
      <c r="C48" s="184"/>
      <c r="D48" s="184"/>
      <c r="E48" s="184"/>
      <c r="F48" s="184"/>
      <c r="G48" s="184"/>
    </row>
    <row r="49" spans="1:2" s="182" customFormat="1" ht="12.75">
      <c r="A49" s="187" t="s">
        <v>242</v>
      </c>
      <c r="B49" s="183"/>
    </row>
    <row r="50" spans="1:2" s="182" customFormat="1" ht="12.75">
      <c r="A50" s="187" t="s">
        <v>241</v>
      </c>
      <c r="B50" s="183"/>
    </row>
    <row r="51" spans="1:2" s="182" customFormat="1" ht="12.75">
      <c r="A51" s="188" t="s">
        <v>240</v>
      </c>
      <c r="B51" s="186"/>
    </row>
    <row r="52" spans="1:2" s="182" customFormat="1" ht="12.75">
      <c r="A52" s="187" t="s">
        <v>239</v>
      </c>
      <c r="B52" s="183"/>
    </row>
    <row r="53" spans="1:2" s="182" customFormat="1" ht="12.75">
      <c r="A53" s="187" t="s">
        <v>238</v>
      </c>
      <c r="B53" s="183"/>
    </row>
    <row r="54" spans="1:2" s="182" customFormat="1" ht="12.75">
      <c r="A54" s="187" t="s">
        <v>237</v>
      </c>
      <c r="B54" s="183"/>
    </row>
    <row r="55" spans="1:7" s="182" customFormat="1" ht="12.75">
      <c r="A55" s="186" t="s">
        <v>236</v>
      </c>
      <c r="B55" s="185"/>
      <c r="C55" s="184"/>
      <c r="D55" s="184"/>
      <c r="E55" s="184"/>
      <c r="F55" s="184"/>
      <c r="G55" s="184"/>
    </row>
  </sheetData>
  <sheetProtection/>
  <hyperlinks>
    <hyperlink ref="A51" r:id="rId1" display="http://www.census.gov/popest/data/intercensal/county/tables/CO-EST00INT-01/CO-EST00INT-01-15.xls"/>
  </hyperlinks>
  <printOptions horizontalCentered="1"/>
  <pageMargins left="1" right="1" top="1" bottom="1" header="0.5" footer="0.5"/>
  <pageSetup horizontalDpi="300" verticalDpi="300" orientation="portrait" r:id="rId2"/>
  <headerFooter alignWithMargins="0">
    <oddFooter>&amp;L&amp;"Arial,Italic"&amp;9      The State of Hawaii Data Book 2011&amp;R&amp;"Arial"&amp;9http://www.hawaii.gov/dbedt/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2012-08-02T01:06:54Z</cp:lastPrinted>
  <dcterms:created xsi:type="dcterms:W3CDTF">1998-06-24T21:06:22Z</dcterms:created>
  <dcterms:modified xsi:type="dcterms:W3CDTF">2012-08-02T17:54:11Z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