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935" windowHeight="11640" tabRatio="822" activeTab="0"/>
  </bookViews>
  <sheets>
    <sheet name="Titles" sheetId="1" r:id="rId1"/>
    <sheet name="Narrative" sheetId="2" r:id="rId2"/>
    <sheet name="01.01" sheetId="3" r:id="rId3"/>
    <sheet name="01.02" sheetId="4" r:id="rId4"/>
    <sheet name="01.03" sheetId="5" r:id="rId5"/>
    <sheet name="01.04" sheetId="6" r:id="rId6"/>
    <sheet name="01.05" sheetId="7" r:id="rId7"/>
    <sheet name="01.06" sheetId="8" r:id="rId8"/>
    <sheet name="01.07" sheetId="9" r:id="rId9"/>
    <sheet name="01.08" sheetId="10" r:id="rId10"/>
    <sheet name="01.09" sheetId="11" r:id="rId11"/>
    <sheet name="01.10" sheetId="12" r:id="rId12"/>
    <sheet name="01.11" sheetId="13" r:id="rId13"/>
    <sheet name="01.12" sheetId="14" r:id="rId14"/>
    <sheet name="01.13" sheetId="15" r:id="rId15"/>
    <sheet name="01.14" sheetId="16" r:id="rId16"/>
    <sheet name="01.15" sheetId="17" r:id="rId17"/>
    <sheet name="01.16" sheetId="18" r:id="rId18"/>
    <sheet name="01.17" sheetId="19" r:id="rId19"/>
    <sheet name="01.18" sheetId="20" r:id="rId20"/>
    <sheet name="01.19" sheetId="21" r:id="rId21"/>
    <sheet name="01.20" sheetId="22" r:id="rId22"/>
    <sheet name="01.21" sheetId="23" r:id="rId23"/>
    <sheet name="01.22" sheetId="24" r:id="rId24"/>
    <sheet name="01.23" sheetId="25" r:id="rId25"/>
    <sheet name="01.24" sheetId="26" r:id="rId26"/>
    <sheet name="01.25" sheetId="27" r:id="rId27"/>
    <sheet name="01.26" sheetId="28" r:id="rId28"/>
    <sheet name="01.27" sheetId="29" r:id="rId29"/>
    <sheet name="01.28" sheetId="30" r:id="rId30"/>
    <sheet name="01.29" sheetId="31" r:id="rId31"/>
    <sheet name="01.30" sheetId="32" r:id="rId32"/>
    <sheet name="01.31" sheetId="33" r:id="rId33"/>
    <sheet name="01.32" sheetId="34" r:id="rId34"/>
    <sheet name="01.33" sheetId="35" r:id="rId35"/>
    <sheet name="01.34" sheetId="36" r:id="rId36"/>
    <sheet name="01.35" sheetId="37" r:id="rId37"/>
    <sheet name="01.36" sheetId="38" r:id="rId38"/>
    <sheet name="01.37" sheetId="39" r:id="rId39"/>
    <sheet name="01.38" sheetId="40" r:id="rId40"/>
    <sheet name="01.39" sheetId="41" r:id="rId41"/>
    <sheet name="01.40" sheetId="42" r:id="rId42"/>
    <sheet name="01.41" sheetId="43" r:id="rId43"/>
    <sheet name="01.42" sheetId="44" r:id="rId44"/>
    <sheet name="01.43" sheetId="45" r:id="rId45"/>
    <sheet name="01.44" sheetId="46" r:id="rId46"/>
    <sheet name="01.45" sheetId="47" r:id="rId47"/>
    <sheet name="01.46" sheetId="48" r:id="rId48"/>
    <sheet name="01.47" sheetId="49" r:id="rId49"/>
    <sheet name="01.48" sheetId="50" r:id="rId50"/>
    <sheet name="01.49" sheetId="51" r:id="rId51"/>
    <sheet name="01.50" sheetId="52" r:id="rId52"/>
    <sheet name="01.51" sheetId="53" r:id="rId53"/>
    <sheet name="01.52" sheetId="54" r:id="rId54"/>
    <sheet name="01.53" sheetId="55" r:id="rId55"/>
    <sheet name="01.54" sheetId="56" r:id="rId56"/>
    <sheet name="01.55" sheetId="57" r:id="rId57"/>
    <sheet name="01.56" sheetId="58" r:id="rId58"/>
    <sheet name="01.57" sheetId="59" r:id="rId59"/>
    <sheet name="01.58" sheetId="60" r:id="rId60"/>
    <sheet name="01.59" sheetId="61" r:id="rId61"/>
    <sheet name="01.60" sheetId="62" r:id="rId62"/>
    <sheet name="01.61" sheetId="63" r:id="rId63"/>
    <sheet name="01.62" sheetId="64" r:id="rId64"/>
    <sheet name="01.63" sheetId="65" r:id="rId65"/>
  </sheets>
  <definedNames>
    <definedName name="_xlnm.Print_Area" localSheetId="5">'01.04'!$A$1:$F$49</definedName>
    <definedName name="_xlnm.Print_Area" localSheetId="6">'01.05'!$A$1:$G$44</definedName>
    <definedName name="_xlnm.Print_Area" localSheetId="8">'01.07'!$A$1:$F$29</definedName>
    <definedName name="_xlnm.Print_Area" localSheetId="10">'01.09'!$A$1:$F$50</definedName>
    <definedName name="_xlnm.Print_Area" localSheetId="18">'01.17'!$A$1:$D$63</definedName>
    <definedName name="_xlnm.Print_Area" localSheetId="20">'01.19'!$A$1:$G$37</definedName>
    <definedName name="_xlnm.Print_Area" localSheetId="21">'01.20'!$A$1:$F$51</definedName>
    <definedName name="_xlnm.Print_Area" localSheetId="31">'01.30'!$A$1:$G$41</definedName>
    <definedName name="_xlnm.Print_Area" localSheetId="32">'01.31'!$A$1:$E$39</definedName>
    <definedName name="_xlnm.Print_Area" localSheetId="56">'01.55'!$A$1:$F$29</definedName>
    <definedName name="_xlnm.Print_Area" localSheetId="58">'01.57'!$A$1:$F$52</definedName>
    <definedName name="_xlnm.Print_Area" localSheetId="62">'01.61'!$A$1:$G$76</definedName>
    <definedName name="_xlnm.Print_Titles" localSheetId="0">'Titles'!$1:$3</definedName>
  </definedNames>
  <calcPr fullCalcOnLoad="1"/>
</workbook>
</file>

<file path=xl/sharedStrings.xml><?xml version="1.0" encoding="utf-8"?>
<sst xmlns="http://schemas.openxmlformats.org/spreadsheetml/2006/main" count="3698" uniqueCount="2204">
  <si>
    <t>Total population</t>
  </si>
  <si>
    <t>Census date</t>
  </si>
  <si>
    <t>Number</t>
  </si>
  <si>
    <t>City &amp;                     County of                          Honolulu</t>
  </si>
  <si>
    <t>Hawaii County</t>
  </si>
  <si>
    <t>Kauai County</t>
  </si>
  <si>
    <t>1853: Dec. 26</t>
  </si>
  <si>
    <t>1860: Dec. 24</t>
  </si>
  <si>
    <t>1866: Dec. 7</t>
  </si>
  <si>
    <t>1872: Dec. 27</t>
  </si>
  <si>
    <t>1878: Dec. 27</t>
  </si>
  <si>
    <t>1884: Dec. 27</t>
  </si>
  <si>
    <t>1890: Dec. 28</t>
  </si>
  <si>
    <t>1900: June 1</t>
  </si>
  <si>
    <t>1910: April 15</t>
  </si>
  <si>
    <t>1930: April 1</t>
  </si>
  <si>
    <t>1940: April 1</t>
  </si>
  <si>
    <t>1950: April 1</t>
  </si>
  <si>
    <t>1960: April 1</t>
  </si>
  <si>
    <t>1970: April 1</t>
  </si>
  <si>
    <t>1980: April 1</t>
  </si>
  <si>
    <t>1990: April 1</t>
  </si>
  <si>
    <t>2000: April 1</t>
  </si>
  <si>
    <t>1831-32 3/</t>
  </si>
  <si>
    <t>1835-36 4/</t>
  </si>
  <si>
    <t>3/  Total population also reported as 129,814.</t>
  </si>
  <si>
    <t>4/  Total population also reported as 108,393 and 108,568.</t>
  </si>
  <si>
    <t>Percent change 1/</t>
  </si>
  <si>
    <t>Maui         County 2/</t>
  </si>
  <si>
    <t>1/  Annual rate since the preceding census, based on the formula for continuous compounding.</t>
  </si>
  <si>
    <t xml:space="preserve">     2/  Maui County including Kalawao County. </t>
  </si>
  <si>
    <t xml:space="preserve">     X  Not applicable.</t>
  </si>
  <si>
    <t>(X)</t>
  </si>
  <si>
    <t>2010: April 1</t>
  </si>
  <si>
    <t xml:space="preserve"> </t>
  </si>
  <si>
    <t>2020: April 1</t>
  </si>
  <si>
    <r>
      <t xml:space="preserve">     Source:  Robert C. Schmitt,</t>
    </r>
    <r>
      <rPr>
        <i/>
        <sz val="10"/>
        <rFont val="Times New Roman"/>
        <family val="1"/>
      </rPr>
      <t xml:space="preserve"> Historical Statistics of Hawaii </t>
    </r>
    <r>
      <rPr>
        <sz val="10"/>
        <rFont val="Times New Roman"/>
        <family val="1"/>
      </rPr>
      <t>(University Press of Hawaii, 1977), pp. 11-14; and</t>
    </r>
  </si>
  <si>
    <r>
      <t xml:space="preserve">U.S. Census Bureau, </t>
    </r>
    <r>
      <rPr>
        <i/>
        <sz val="10"/>
        <rFont val="Times New Roman"/>
        <family val="1"/>
      </rPr>
      <t>1980 Census of Population,</t>
    </r>
    <r>
      <rPr>
        <sz val="10"/>
        <rFont val="Times New Roman"/>
        <family val="1"/>
      </rPr>
      <t xml:space="preserve"> PC80-1-A13 (October 1981), table 2; </t>
    </r>
    <r>
      <rPr>
        <i/>
        <sz val="10"/>
        <rFont val="Times New Roman"/>
        <family val="1"/>
      </rPr>
      <t>1990 Census of</t>
    </r>
  </si>
  <si>
    <r>
      <t>Population and Housing,</t>
    </r>
    <r>
      <rPr>
        <sz val="10"/>
        <rFont val="Times New Roman"/>
        <family val="1"/>
      </rPr>
      <t xml:space="preserve"> 1990 CPH-1-13 (August 1991), table 2;</t>
    </r>
    <r>
      <rPr>
        <i/>
        <sz val="10"/>
        <rFont val="Times New Roman"/>
        <family val="1"/>
      </rPr>
      <t xml:space="preserve"> </t>
    </r>
    <r>
      <rPr>
        <sz val="10"/>
        <rFont val="Times New Roman"/>
        <family val="1"/>
      </rPr>
      <t>and</t>
    </r>
    <r>
      <rPr>
        <i/>
        <sz val="10"/>
        <rFont val="Times New Roman"/>
        <family val="1"/>
      </rPr>
      <t xml:space="preserve"> </t>
    </r>
    <r>
      <rPr>
        <sz val="10"/>
        <rFont val="Times New Roman"/>
        <family val="1"/>
      </rPr>
      <t>Census Redistricting Data</t>
    </r>
    <r>
      <rPr>
        <i/>
        <sz val="10"/>
        <rFont val="Times New Roman"/>
        <family val="1"/>
      </rPr>
      <t xml:space="preserve"> </t>
    </r>
    <r>
      <rPr>
        <sz val="10"/>
        <rFont val="Times New Roman"/>
        <family val="1"/>
      </rPr>
      <t xml:space="preserve">(P.L. 94-171) </t>
    </r>
  </si>
  <si>
    <t>Table 1.01-- POPULATION OF COUNTIES:  1831 TO 2020</t>
  </si>
  <si>
    <t>Summary Files for 2000 (March 2001), 2010 (February 2011) and 2020 (September 2021); and calculations by the</t>
  </si>
  <si>
    <t>[Population counts from missionary censuses of 1831-1832 and 1835-1836, censuses conducted by the</t>
  </si>
  <si>
    <t xml:space="preserve">  Hawaiian government from 1850 to 1896, and censuses by the U.S. Census Bureau beginning in 1900.</t>
  </si>
  <si>
    <t xml:space="preserve">  Data for 1831-1896 are on a de facto or unspecified basis; data for 1900  and later years are resident</t>
  </si>
  <si>
    <t xml:space="preserve">  totals, including armed forces stationed in Hawaii.  Based on boundaries established in 1905 and 1909]</t>
  </si>
  <si>
    <t>1850: Jan.</t>
  </si>
  <si>
    <t>1896: Sep. 27</t>
  </si>
  <si>
    <t>1920: Jan. 1</t>
  </si>
  <si>
    <t>Hawaii State Department of Business, Economic Development &amp; Tourism, Hawaii State Data Center.</t>
  </si>
  <si>
    <t xml:space="preserve">Business, Economic Development &amp; Tourism. </t>
  </si>
  <si>
    <t>and &lt;https://data.census.gov&gt; accessed May 30, 2023; and calculations by the Hawaii State Department of</t>
  </si>
  <si>
    <t>&lt;https://www.census.gov/programs-surveys/decennial-census/data/datasets.html&gt; accessed May 30, 2023,</t>
  </si>
  <si>
    <r>
      <t xml:space="preserve">25, 33, and 90; U.S. Bureau of the Census, </t>
    </r>
    <r>
      <rPr>
        <i/>
        <sz val="10"/>
        <rFont val="Times New Roman"/>
        <family val="1"/>
      </rPr>
      <t>Decennial Census of Population</t>
    </r>
    <r>
      <rPr>
        <sz val="10"/>
        <rFont val="Times New Roman"/>
        <family val="1"/>
      </rPr>
      <t xml:space="preserve"> records for 1980 through 2020</t>
    </r>
  </si>
  <si>
    <r>
      <t xml:space="preserve">     Source:  Robert C. Schmitt, </t>
    </r>
    <r>
      <rPr>
        <i/>
        <sz val="10"/>
        <rFont val="Times New Roman"/>
        <family val="1"/>
      </rPr>
      <t>Historical Statistics of Hawaii</t>
    </r>
    <r>
      <rPr>
        <sz val="10"/>
        <rFont val="Times New Roman"/>
        <family val="1"/>
      </rPr>
      <t xml:space="preserve"> (University Press of Hawaii, 1977), pp. 8, 20, </t>
    </r>
  </si>
  <si>
    <t>Islander as well as the residual category of some other race.</t>
  </si>
  <si>
    <t xml:space="preserve">Black or African American, American Indian and Alaska Native, Asian, Native Hawaiian and Other Pacific  </t>
  </si>
  <si>
    <t>selecting white race alone or in combination with one or more of the other four major race groups, which are</t>
  </si>
  <si>
    <t>3/  The Census 2000 onward allowed respondents to select one or more races.  Data include persons</t>
  </si>
  <si>
    <t>2/  Based on population in households.  Partly estimated for 1940.</t>
  </si>
  <si>
    <t>mixed race.</t>
  </si>
  <si>
    <t xml:space="preserve">1/  Includes Portuguese and most Puerto Ricans.  Data from 1970 onward also include some persons of </t>
  </si>
  <si>
    <t>NA  Not available.</t>
  </si>
  <si>
    <t>(NA)</t>
  </si>
  <si>
    <t>1835-36</t>
  </si>
  <si>
    <t>1831-32</t>
  </si>
  <si>
    <t>Persons per household 2/</t>
  </si>
  <si>
    <t>Percent      born in       Hawaii</t>
  </si>
  <si>
    <t>Percent white 1/</t>
  </si>
  <si>
    <t>Percent under 15 years old</t>
  </si>
  <si>
    <t>Males per    100 females</t>
  </si>
  <si>
    <t>Percent urban</t>
  </si>
  <si>
    <t>Year</t>
  </si>
  <si>
    <t>[See headnote to Table 1.01]</t>
  </si>
  <si>
    <t>Table 1.02-- CHARACTERISTICS OF THE POPULATION:  1831 TO 2020</t>
  </si>
  <si>
    <r>
      <t>Business Economic Development &amp; Tourism,</t>
    </r>
    <r>
      <rPr>
        <i/>
        <sz val="10"/>
        <rFont val="Times New Roman"/>
        <family val="1"/>
      </rPr>
      <t xml:space="preserve"> Data Book</t>
    </r>
    <r>
      <rPr>
        <sz val="10"/>
        <rFont val="Times New Roman"/>
        <family val="1"/>
      </rPr>
      <t xml:space="preserve"> Table 1.22, and calculations.</t>
    </r>
  </si>
  <si>
    <t xml:space="preserve">&lt;https://www.census.gov/programs-surveys/popest.html&gt; accessed July 11, 2023; Hawaii Department of </t>
  </si>
  <si>
    <t xml:space="preserve">Tables SC-EST2022-SYAEX-15 (June 2023) and SC-EST2022-AGESEX-CIV (June 2023) </t>
  </si>
  <si>
    <t xml:space="preserve">     Source:  U.S. Census Bureau, Population Division, Population and Housing Unit Estimates,</t>
  </si>
  <si>
    <t xml:space="preserve">     5/  July 1, 2020 data.</t>
  </si>
  <si>
    <t>4/  Population Estimate base was used for the April 1 figures.</t>
  </si>
  <si>
    <t>commanding officers, Defense Enrollment Eligibility Reporting System (DEERS) data, and DBEDT estimates.</t>
  </si>
  <si>
    <t>3/  Dependents living in Hawaii, regardless of location of family head.  Based on the annual survey of local</t>
  </si>
  <si>
    <t>estimate revisions released in June 2023 and may differ somewhat from earlier figures cited in other tables.</t>
  </si>
  <si>
    <t xml:space="preserve">2/  Calculated as the difference between "Total resident population" and "All civilians."  Based on population </t>
  </si>
  <si>
    <t>or homeported in the area and residents temporarily absent, but excludes visitors present. Based on population</t>
  </si>
  <si>
    <t>area, regardless of their physical location on the estimate or census date.  It includes military personnel stationed</t>
  </si>
  <si>
    <t xml:space="preserve">     1/  The resident population is defined as the number of persons whose usual place of residence is in an</t>
  </si>
  <si>
    <t>July 1</t>
  </si>
  <si>
    <t>2022:</t>
  </si>
  <si>
    <t>2021:</t>
  </si>
  <si>
    <t>April 1 4/</t>
  </si>
  <si>
    <t>2020:</t>
  </si>
  <si>
    <t>Other
civilians 1/</t>
  </si>
  <si>
    <t>Military dependents 3/</t>
  </si>
  <si>
    <t>All               civilians 1/</t>
  </si>
  <si>
    <t>Armed                       Forces 2/</t>
  </si>
  <si>
    <t>Total resident population 1/</t>
  </si>
  <si>
    <t>Date</t>
  </si>
  <si>
    <t>Civilian population</t>
  </si>
  <si>
    <t>Table 1.03-- RESIDENT POPULATION, BY MILITARY STATUS:  2020 TO 2022</t>
  </si>
  <si>
    <t>&lt;http://dbedt.hawaii.gov/economic/datawarehouse/&gt; accessed August 1, 2022, and calculations.</t>
  </si>
  <si>
    <r>
      <t>Research Report,</t>
    </r>
    <r>
      <rPr>
        <sz val="10"/>
        <rFont val="Times New Roman"/>
        <family val="1"/>
      </rPr>
      <t xml:space="preserve"> and records, and Statistics and Data Support Branch, 2011-2019 Population Estimates</t>
    </r>
    <r>
      <rPr>
        <i/>
        <sz val="10"/>
        <rFont val="Times New Roman"/>
        <family val="1"/>
      </rPr>
      <t xml:space="preserve"> </t>
    </r>
  </si>
  <si>
    <r>
      <t xml:space="preserve">July 7, 2023; Department of Business, Economic Development and Tourism, Tourism Research, </t>
    </r>
    <r>
      <rPr>
        <i/>
        <sz val="10"/>
        <rFont val="Times New Roman"/>
        <family val="1"/>
      </rPr>
      <t xml:space="preserve">Annual Visitor </t>
    </r>
  </si>
  <si>
    <t xml:space="preserve">CO-EST-POP-15 (March 2023) &lt;https://www.census.gov/programs-surveys/popest/data/tables.html&gt; accessed </t>
  </si>
  <si>
    <t xml:space="preserve">     Source:  U.S. Census Bureau, Population Division, Tables ST-EST00INT-01 (September 2011) and </t>
  </si>
  <si>
    <t>3/  Average daily census.</t>
  </si>
  <si>
    <t>de facto population figures, the de facto-resident ratio may also differ from earlier figures cited in other tables.</t>
  </si>
  <si>
    <t>other tables due to revised population estimates released during the year. As a result of revisions to the resident and</t>
  </si>
  <si>
    <t>both calculated as an average daily census.  De facto population estimates may differ from earlier figures cited in</t>
  </si>
  <si>
    <t>military status or usual place of residence.  It includes visitors present but excludes residents temporarily absent,</t>
  </si>
  <si>
    <t>2/  The de facto population is defined as the number of persons physically present in an area, regardless of</t>
  </si>
  <si>
    <r>
      <t xml:space="preserve">versions of the </t>
    </r>
    <r>
      <rPr>
        <i/>
        <sz val="10"/>
        <rFont val="Times New Roman"/>
        <family val="1"/>
      </rPr>
      <t>Data Book.</t>
    </r>
  </si>
  <si>
    <t>Business, Economic Development &amp; Tourism, based on Census Bureau estimates. They may vary from previous</t>
  </si>
  <si>
    <t xml:space="preserve">were based on calculations by the Research &amp; Economic Analysis Division of the Hawaii State Department of </t>
  </si>
  <si>
    <t>or homeported in the area and residents temporarily absent, but excludes visitors present. Population estimates</t>
  </si>
  <si>
    <t>area, regardless of physical location on the estimate or census date.  It includes military personnel stationed</t>
  </si>
  <si>
    <t xml:space="preserve">     NA  Not available.</t>
  </si>
  <si>
    <t>Visitors
present 3/</t>
  </si>
  <si>
    <t>Total</t>
  </si>
  <si>
    <t>Temporarily absent</t>
  </si>
  <si>
    <t xml:space="preserve">De facto-resident ratio 2/ </t>
  </si>
  <si>
    <t>De facto population 2/</t>
  </si>
  <si>
    <t>Resident population 1/</t>
  </si>
  <si>
    <t xml:space="preserve">  State Department of Business, Economic Development &amp; Tourism, based on Census Bureau estimates]</t>
  </si>
  <si>
    <t xml:space="preserve">  for 2011 through 2019 were calculated by the Research &amp; Economic Analysis Division of the Hawaii </t>
  </si>
  <si>
    <r>
      <t xml:space="preserve">[As of July 1. Data for 2020 and later were revised from previous </t>
    </r>
    <r>
      <rPr>
        <i/>
        <sz val="10"/>
        <rFont val="Arial"/>
        <family val="2"/>
      </rPr>
      <t>Data Book.</t>
    </r>
    <r>
      <rPr>
        <sz val="10"/>
        <rFont val="Arial"/>
        <family val="2"/>
      </rPr>
      <t xml:space="preserve"> Population estimates</t>
    </r>
  </si>
  <si>
    <t xml:space="preserve">  STATUS: 2010 TO 2022</t>
  </si>
  <si>
    <t xml:space="preserve">Table 1.04-- RESIDENT AND DE FACTO POPULATION, BY RESIDENCE                                                             </t>
  </si>
  <si>
    <t>March 22, 2022, U.S. Coast Guard, records for  Kure Atoll in 1990.</t>
  </si>
  <si>
    <t xml:space="preserve">March 22, 2022, and &lt;https://www.census.gov/programs-surveys/decennial-census/data.html&gt; accessed </t>
  </si>
  <si>
    <t>Source:  U.S. Census Bureau, decennial census records for 1970-2020, &lt;https://data.census.gov&gt; accessed</t>
  </si>
  <si>
    <t>6/  Nihoa, Gardner Pinnacles, Maro Reef, Lisianski Island, and Pearl and Hermes Atoll.</t>
  </si>
  <si>
    <t>5/  Reported as uninhabited by the 1990 Census but with 24 by the U.S. Coast Guard.</t>
  </si>
  <si>
    <t xml:space="preserve">4/  Including Lehua and Kaula (both uninhabited). </t>
  </si>
  <si>
    <t>3/  Including Sand Island, Mokauea Island, Ford Island, and Moku o Loe.</t>
  </si>
  <si>
    <t>2/  Including Kalawao County (82 in 2020).</t>
  </si>
  <si>
    <t>1/  Including Molokini (uninhabited).</t>
  </si>
  <si>
    <t>-</t>
  </si>
  <si>
    <t>Palmyra Atoll</t>
  </si>
  <si>
    <t>Kingman Reef</t>
  </si>
  <si>
    <t>Johnston Atoll</t>
  </si>
  <si>
    <t>Jarvis Island</t>
  </si>
  <si>
    <t>Howland Island</t>
  </si>
  <si>
    <t>Baker Island</t>
  </si>
  <si>
    <t>Midway Islands</t>
  </si>
  <si>
    <t>(Not legally part of the state)</t>
  </si>
  <si>
    <t>Other islands</t>
  </si>
  <si>
    <t>Other islands 6/</t>
  </si>
  <si>
    <t>(5/)</t>
  </si>
  <si>
    <t>Kure Atoll</t>
  </si>
  <si>
    <t>Laysan Island</t>
  </si>
  <si>
    <t>French Frigate Shoals</t>
  </si>
  <si>
    <t>Necker Island</t>
  </si>
  <si>
    <t>Northwestern Hawaiian Islands</t>
  </si>
  <si>
    <t>Niihau 4/</t>
  </si>
  <si>
    <t>Kauai</t>
  </si>
  <si>
    <t>Oahu 3/</t>
  </si>
  <si>
    <t>Molokai 2/</t>
  </si>
  <si>
    <t>Lanai</t>
  </si>
  <si>
    <t>Maui 1/</t>
  </si>
  <si>
    <t>Kahoolawe</t>
  </si>
  <si>
    <t>Hawaii</t>
  </si>
  <si>
    <t>State of Hawaii</t>
  </si>
  <si>
    <t>Island</t>
  </si>
  <si>
    <t>Table 1.05-- RESIDENT POPULATION OF ISLANDS:  1970 TO 2020</t>
  </si>
  <si>
    <t>Data Center.</t>
  </si>
  <si>
    <t xml:space="preserve">calculations by the Hawaii State Department of Business, Economic Development &amp; Tourism, Hawaii State </t>
  </si>
  <si>
    <t xml:space="preserve">&lt;https://www.census.gov/programs-surveys/popest/data/tables.html&gt; accessed March 30, 2023; and </t>
  </si>
  <si>
    <t xml:space="preserve">for Counties in Hawaii: April 1, 2020 to July 1, 2022" (CO-EST2022-POP-15) (released March 2023) </t>
  </si>
  <si>
    <t xml:space="preserve">     Source:  U.S. Bureau of the Census, Population Division, "Annual Estimates of the Resident Population </t>
  </si>
  <si>
    <t>2/  Including Kalawao County (Kalaupapa Settlement).</t>
  </si>
  <si>
    <t>Population Estimates for July 1, 2020 through July 1, 2021 are based on revisions released in March 2023.</t>
  </si>
  <si>
    <t xml:space="preserve">1/  April 1 figures are the resident total population estimates base, derived from the 2020 Decennial Census. </t>
  </si>
  <si>
    <t>April 1</t>
  </si>
  <si>
    <t>Maui
County 2/</t>
  </si>
  <si>
    <t>Kauai
County</t>
  </si>
  <si>
    <t>Hawaii
County</t>
  </si>
  <si>
    <t>City and County of Honolulu</t>
  </si>
  <si>
    <t>State total</t>
  </si>
  <si>
    <t>Date 1/</t>
  </si>
  <si>
    <r>
      <t xml:space="preserve">  excludes visitors present. Revised from previous </t>
    </r>
    <r>
      <rPr>
        <i/>
        <sz val="10"/>
        <rFont val="Arial"/>
        <family val="2"/>
      </rPr>
      <t>Data Book</t>
    </r>
    <r>
      <rPr>
        <sz val="10"/>
        <rFont val="Arial"/>
        <family val="2"/>
      </rPr>
      <t>]</t>
    </r>
  </si>
  <si>
    <t xml:space="preserve">  Includes military personnel stationed or homeported in Hawaii and residents  temporarily absent;</t>
  </si>
  <si>
    <t>[Based on place of usual residence, regardless of physical location on the estimate or census date.</t>
  </si>
  <si>
    <t>Table 1.06-- RESIDENT POPULATION, BY COUNTY:  2020 TO 2022</t>
  </si>
  <si>
    <t>2/  Includes Kalawao County (Kalaupapa Settlement).</t>
  </si>
  <si>
    <t xml:space="preserve">     1/  Population Estimates for July 1, 2020 through July 1, 2022 are based on revisions released in March 2023.</t>
  </si>
  <si>
    <t>2010 - 2020</t>
  </si>
  <si>
    <t>2000 - 2010</t>
  </si>
  <si>
    <t>1990 - 2000</t>
  </si>
  <si>
    <t>Annual growth rate:</t>
  </si>
  <si>
    <t>Growth from previous year:</t>
  </si>
  <si>
    <t>Maui                         County 2/</t>
  </si>
  <si>
    <t>Kauai                      County</t>
  </si>
  <si>
    <t>Hawaii                    County</t>
  </si>
  <si>
    <t>City and        County of          Honolulu</t>
  </si>
  <si>
    <r>
      <t xml:space="preserve">  temporarily absent; excludes visitors present. Revised from previous </t>
    </r>
    <r>
      <rPr>
        <i/>
        <sz val="10"/>
        <rFont val="Arial"/>
        <family val="2"/>
      </rPr>
      <t>Data Book</t>
    </r>
    <r>
      <rPr>
        <sz val="10"/>
        <rFont val="Arial"/>
        <family val="2"/>
      </rPr>
      <t>]</t>
    </r>
  </si>
  <si>
    <t xml:space="preserve">  or census date. Includes military personnel stationed or homeported in Hawaii and residents </t>
  </si>
  <si>
    <t>[July 1 population. Based on place of usual residence, regardless of physical location on the estimate</t>
  </si>
  <si>
    <t xml:space="preserve">  COUNTY,  2021 TO 2022, AND ANNUAL GROWTH RATE, 1990 TO 2020</t>
  </si>
  <si>
    <t>Table 1.07-- PERCENTAGE CHANGE IN RESIDENT POPULATION, BY</t>
  </si>
  <si>
    <t/>
  </si>
  <si>
    <t>Maui County 2/</t>
  </si>
  <si>
    <t xml:space="preserve">  census date. Includes military personnel stationed or homeported in Hawaii and residents </t>
  </si>
  <si>
    <t>[In percent. Based on place of usual residence, regardless of physical location on the estimate or</t>
  </si>
  <si>
    <t xml:space="preserve">  TOTAL:  2020 TO 2022</t>
  </si>
  <si>
    <t>Table 1.08-- COUNTY POPULATION AS A SHARE OF THE STATE</t>
  </si>
  <si>
    <t>&lt;http://dbedt.hawaii.gov/economic/datawarehouse/&gt; accessed August 1, 2022.</t>
  </si>
  <si>
    <t xml:space="preserve">based on U.S. Census Bureau, Population Division, Tables ST-EST00INT-01 (September 2011) and </t>
  </si>
  <si>
    <t xml:space="preserve">     Source:  Estimations by the Hawaii State Department of Business, Economic Development &amp; Tourism,</t>
  </si>
  <si>
    <t xml:space="preserve">     1/  Maui County includes Kalawao County.</t>
  </si>
  <si>
    <t>Maui          County 1/</t>
  </si>
  <si>
    <t>Kauai                               County</t>
  </si>
  <si>
    <t>Hawaii                               County</t>
  </si>
  <si>
    <t>State                                  total</t>
  </si>
  <si>
    <t xml:space="preserve">  estimates]</t>
  </si>
  <si>
    <t xml:space="preserve">  Hawaii State Department of Business, Economic Development &amp; Tourism, based on Census Bureau </t>
  </si>
  <si>
    <t xml:space="preserve">  estimates for 2011 through 2019 were calculated by the Research &amp; Economic Analysis Division of the  </t>
  </si>
  <si>
    <r>
      <t xml:space="preserve">  as an average daily census.  Data for 2020 and later were revised from previous </t>
    </r>
    <r>
      <rPr>
        <i/>
        <sz val="10"/>
        <rFont val="Arial"/>
        <family val="2"/>
      </rPr>
      <t>Data Book.</t>
    </r>
    <r>
      <rPr>
        <sz val="10"/>
        <rFont val="Arial"/>
        <family val="2"/>
      </rPr>
      <t xml:space="preserve"> Population </t>
    </r>
  </si>
  <si>
    <t xml:space="preserve">  place of residence. Includes visitors present but excludes residents temporarily absent, both calculated</t>
  </si>
  <si>
    <t>[As of July 1. Includes all persons physically present in an area, regardless of military status or usual</t>
  </si>
  <si>
    <t>Table 1.09-- DE FACTO POPULATION, BY COUNTY:  2010 TO 2022</t>
  </si>
  <si>
    <t>and calculations by the Hawaii State Department of Business, Economic Development &amp; Tourism, Hawaii State</t>
  </si>
  <si>
    <t xml:space="preserve">     Source: U.S. Census Bureau, 2020 Census Redistricting Data (P.L. 94-171) Summary File (September 2021)</t>
  </si>
  <si>
    <t>4/  Includes the Northwestern Hawaiian Islands, from Nihoa to Kure Atoll, except Midway.</t>
  </si>
  <si>
    <t xml:space="preserve">     3/  Maui County includes Kalawao County.</t>
  </si>
  <si>
    <t>2/  Square kilometers converted to square miles by dividing by 2.589988.</t>
  </si>
  <si>
    <t>or homeported in the area and residents temporarily absent, but excludes visitors present.</t>
  </si>
  <si>
    <t xml:space="preserve">area, regardless of physical location on the estimate or census date.  It includes military personnel stationed </t>
  </si>
  <si>
    <t xml:space="preserve">     1/  The resident population is defined as the number of persons whose usual place of residence is in an </t>
  </si>
  <si>
    <t>Islands 4/</t>
  </si>
  <si>
    <t>Northwestern Hawaiian</t>
  </si>
  <si>
    <t>Niihau</t>
  </si>
  <si>
    <t>Molokai</t>
  </si>
  <si>
    <t>Maui</t>
  </si>
  <si>
    <t>Oahu</t>
  </si>
  <si>
    <t>Maui 3/</t>
  </si>
  <si>
    <t>Honolulu</t>
  </si>
  <si>
    <t>County</t>
  </si>
  <si>
    <t>Per                       square mile</t>
  </si>
  <si>
    <t>Per           square km.</t>
  </si>
  <si>
    <t>Square      miles 2/</t>
  </si>
  <si>
    <t>Square       km.</t>
  </si>
  <si>
    <t>County and island</t>
  </si>
  <si>
    <t>Resident                    population density</t>
  </si>
  <si>
    <t>Land area</t>
  </si>
  <si>
    <t xml:space="preserve">  COUNTY AND ISLAND:  2020</t>
  </si>
  <si>
    <t xml:space="preserve">Table 1.10-- POPULATION, LAND AREA AND POPULATION DENSITY, BY </t>
  </si>
  <si>
    <t xml:space="preserve">     Source:  U.S. Census Bureau, decennial census records, &lt;https://data.census.gov&gt; access April 11, 2022.</t>
  </si>
  <si>
    <t>1/  Including Kalawao County.</t>
  </si>
  <si>
    <t>Kalawao</t>
  </si>
  <si>
    <t>Lahaina</t>
  </si>
  <si>
    <t>Wailuku</t>
  </si>
  <si>
    <t>Makawao</t>
  </si>
  <si>
    <t>Hana</t>
  </si>
  <si>
    <t>Maui County 1/</t>
  </si>
  <si>
    <t>Waimea</t>
  </si>
  <si>
    <t>Koloa</t>
  </si>
  <si>
    <t>Lihue</t>
  </si>
  <si>
    <t>Kawaihau</t>
  </si>
  <si>
    <t>Hanalei</t>
  </si>
  <si>
    <t>Ewa</t>
  </si>
  <si>
    <t>Waianae</t>
  </si>
  <si>
    <t>Wahiawa</t>
  </si>
  <si>
    <t>Waialua</t>
  </si>
  <si>
    <t>Koolauloa</t>
  </si>
  <si>
    <t>Koolaupoko</t>
  </si>
  <si>
    <t>City &amp; County of Honolulu</t>
  </si>
  <si>
    <t>Kau</t>
  </si>
  <si>
    <t>South Kona</t>
  </si>
  <si>
    <t>North Kona</t>
  </si>
  <si>
    <t>South Kohala</t>
  </si>
  <si>
    <t>North Kohala</t>
  </si>
  <si>
    <t>Hamakua</t>
  </si>
  <si>
    <t>North Hilo</t>
  </si>
  <si>
    <t>South Hilo</t>
  </si>
  <si>
    <t>Puna</t>
  </si>
  <si>
    <t>County and judicial district</t>
  </si>
  <si>
    <t>[See maps for judicial district boundaries]</t>
  </si>
  <si>
    <t xml:space="preserve">  DISTRICTS:  1990 TO 2020</t>
  </si>
  <si>
    <t>Table 1.11-- RESIDENT POPULATION OF COUNTIES AND JUDICIAL</t>
  </si>
  <si>
    <t>&lt;https://data.census.gov&gt; accessed February 13, 2023.</t>
  </si>
  <si>
    <t xml:space="preserve">     1/  There are no Census Designated Places on Niihau.</t>
  </si>
  <si>
    <t>Whitmore Village</t>
  </si>
  <si>
    <t>Waiahole-Waikane</t>
  </si>
  <si>
    <t>Wheeler AFB</t>
  </si>
  <si>
    <t>West Loch Estate</t>
  </si>
  <si>
    <t>Urban Honolulu</t>
  </si>
  <si>
    <t>Waipio Acres</t>
  </si>
  <si>
    <t>Schofield Barracks</t>
  </si>
  <si>
    <t>Waipio</t>
  </si>
  <si>
    <t>Royal Kunia</t>
  </si>
  <si>
    <t>Waipahu</t>
  </si>
  <si>
    <t>Pupukea</t>
  </si>
  <si>
    <t>Waimanalo Beach</t>
  </si>
  <si>
    <t>Punaluu</t>
  </si>
  <si>
    <t>Waimanalo</t>
  </si>
  <si>
    <t>Pearl City</t>
  </si>
  <si>
    <t>Waimalu</t>
  </si>
  <si>
    <t>Ocean Pointe</t>
  </si>
  <si>
    <t>Waikele</t>
  </si>
  <si>
    <t>Nanakuli</t>
  </si>
  <si>
    <t>Mokuleia</t>
  </si>
  <si>
    <t xml:space="preserve"> Oahu (con.)</t>
  </si>
  <si>
    <t>House-    holds</t>
  </si>
  <si>
    <t>Resident                                  population</t>
  </si>
  <si>
    <t>Island and 2020 place</t>
  </si>
  <si>
    <t xml:space="preserve">  ISLAND AND CENSUS DESIGNATED PLACE:  2020 -- Con.</t>
  </si>
  <si>
    <t>Table 1.12-- RESIDENT POPULATION AND NUMBER OF HOUSEHOLDS, BY</t>
  </si>
  <si>
    <t>Continued on next page.</t>
  </si>
  <si>
    <t>Mililani Town</t>
  </si>
  <si>
    <t>Poipu</t>
  </si>
  <si>
    <t>Mililani Mauka</t>
  </si>
  <si>
    <t>Pakala Village</t>
  </si>
  <si>
    <t>Maunawili</t>
  </si>
  <si>
    <t>Omao</t>
  </si>
  <si>
    <t>Makakilo</t>
  </si>
  <si>
    <t>Makaha Valley</t>
  </si>
  <si>
    <t>Lawai</t>
  </si>
  <si>
    <t>Makaha</t>
  </si>
  <si>
    <t>Maili</t>
  </si>
  <si>
    <t>Kilauea</t>
  </si>
  <si>
    <t>Laie</t>
  </si>
  <si>
    <t>Kekaha</t>
  </si>
  <si>
    <t>Ko Olina</t>
  </si>
  <si>
    <t>Kaumakani</t>
  </si>
  <si>
    <t>Kawela Bay</t>
  </si>
  <si>
    <t>Kapaa</t>
  </si>
  <si>
    <t>Kapolei</t>
  </si>
  <si>
    <t>Kalihiwai</t>
  </si>
  <si>
    <t>Kaneohe Base</t>
  </si>
  <si>
    <t>Kalaheo</t>
  </si>
  <si>
    <t>Kaneohe</t>
  </si>
  <si>
    <t>Hanapepe</t>
  </si>
  <si>
    <t>Kalaeloa</t>
  </si>
  <si>
    <t>Hanamaulu</t>
  </si>
  <si>
    <t>Kailua</t>
  </si>
  <si>
    <t>Kahuku</t>
  </si>
  <si>
    <t>Haena</t>
  </si>
  <si>
    <t>Kahaluu</t>
  </si>
  <si>
    <t>Eleele</t>
  </si>
  <si>
    <t>Kaaawa</t>
  </si>
  <si>
    <t>Anahola</t>
  </si>
  <si>
    <t>Iroquois Point</t>
  </si>
  <si>
    <t>Hickam Housing</t>
  </si>
  <si>
    <t>Helemano</t>
  </si>
  <si>
    <t>Ualapue</t>
  </si>
  <si>
    <t>Heeia</t>
  </si>
  <si>
    <t>Maunaloa</t>
  </si>
  <si>
    <t>Hauula</t>
  </si>
  <si>
    <t>Kualapuu</t>
  </si>
  <si>
    <t>Haleiwa</t>
  </si>
  <si>
    <t>Kaunakakai</t>
  </si>
  <si>
    <t>Halawa</t>
  </si>
  <si>
    <t xml:space="preserve"> Molokai</t>
  </si>
  <si>
    <t>Ewa Villages</t>
  </si>
  <si>
    <t>Ewa Gentry</t>
  </si>
  <si>
    <t>Manele</t>
  </si>
  <si>
    <t>Ewa Beach</t>
  </si>
  <si>
    <t>Lanai City</t>
  </si>
  <si>
    <t>East Kapolei</t>
  </si>
  <si>
    <t xml:space="preserve"> Lanai    </t>
  </si>
  <si>
    <t>East Honolulu</t>
  </si>
  <si>
    <t>Aiea</t>
  </si>
  <si>
    <t>Ahuimanu</t>
  </si>
  <si>
    <t>Wailea</t>
  </si>
  <si>
    <t xml:space="preserve"> Oahu</t>
  </si>
  <si>
    <t>Waikapu</t>
  </si>
  <si>
    <t>Waihee-Waiehu</t>
  </si>
  <si>
    <t>Wainiha</t>
  </si>
  <si>
    <t>Pukalani</t>
  </si>
  <si>
    <t>Paia</t>
  </si>
  <si>
    <t>Wailua Homesteads</t>
  </si>
  <si>
    <t>Olowalu</t>
  </si>
  <si>
    <t>Wailua</t>
  </si>
  <si>
    <t>Olinda</t>
  </si>
  <si>
    <t>Puhi</t>
  </si>
  <si>
    <t>Napili-Honokowai</t>
  </si>
  <si>
    <t>Princeville</t>
  </si>
  <si>
    <t>Makena</t>
  </si>
  <si>
    <t xml:space="preserve"> Kauai (con.)</t>
  </si>
  <si>
    <t xml:space="preserve"> Maui (con.)</t>
  </si>
  <si>
    <t>Naalehu</t>
  </si>
  <si>
    <t>Mahinahina</t>
  </si>
  <si>
    <t>Mountain View</t>
  </si>
  <si>
    <t>Maalaea</t>
  </si>
  <si>
    <t>Mauna Loa Estates</t>
  </si>
  <si>
    <t>Launiupoko</t>
  </si>
  <si>
    <t>Leilani Estates</t>
  </si>
  <si>
    <t>Laupahoehoe</t>
  </si>
  <si>
    <t>Kula</t>
  </si>
  <si>
    <t>Kurtistown</t>
  </si>
  <si>
    <t>Kihei</t>
  </si>
  <si>
    <t>Kukuihaele</t>
  </si>
  <si>
    <t>Keokea</t>
  </si>
  <si>
    <t>Kealakekua</t>
  </si>
  <si>
    <t>Kapalua</t>
  </si>
  <si>
    <t>Keaau</t>
  </si>
  <si>
    <t>Kahului</t>
  </si>
  <si>
    <t>Kapaau</t>
  </si>
  <si>
    <t>Kaanapali</t>
  </si>
  <si>
    <t>Kamaili</t>
  </si>
  <si>
    <t>Kaloko</t>
  </si>
  <si>
    <t>Haliimaile</t>
  </si>
  <si>
    <t>Kalapana</t>
  </si>
  <si>
    <t>Haiku-Pauwela</t>
  </si>
  <si>
    <t>Kaiminani</t>
  </si>
  <si>
    <t xml:space="preserve"> Maui</t>
  </si>
  <si>
    <t>Kahaluu-Keauhou</t>
  </si>
  <si>
    <t>Waiohinu</t>
  </si>
  <si>
    <t>Honomu</t>
  </si>
  <si>
    <t>Wainaku</t>
  </si>
  <si>
    <t>Honokaa</t>
  </si>
  <si>
    <t>Honaunau-Napoopoo</t>
  </si>
  <si>
    <t>Waikoloa Village</t>
  </si>
  <si>
    <t>Honalo</t>
  </si>
  <si>
    <t>Waikoloa Beach Resort</t>
  </si>
  <si>
    <t>Holualoa</t>
  </si>
  <si>
    <t>Volcano Golf Course</t>
  </si>
  <si>
    <t>Hilo</t>
  </si>
  <si>
    <t>Volcano</t>
  </si>
  <si>
    <t>Hawi</t>
  </si>
  <si>
    <t>Tiki Gardens</t>
  </si>
  <si>
    <t>Hawaiian Paradise Park</t>
  </si>
  <si>
    <t>Seaview</t>
  </si>
  <si>
    <t>Hawaiian Ocean View</t>
  </si>
  <si>
    <t>Royal Hawaiian Estates</t>
  </si>
  <si>
    <t>Hawaiian Beaches</t>
  </si>
  <si>
    <t>Puako</t>
  </si>
  <si>
    <t>Hawaiian Acres</t>
  </si>
  <si>
    <t>Pepeekeo</t>
  </si>
  <si>
    <t>Halaula</t>
  </si>
  <si>
    <t>Paukaa</t>
  </si>
  <si>
    <t>Fern Forest</t>
  </si>
  <si>
    <t>Papaikou</t>
  </si>
  <si>
    <t>Fern Acres</t>
  </si>
  <si>
    <t>Pahoa</t>
  </si>
  <si>
    <t>Eden Roc</t>
  </si>
  <si>
    <t>Pahala</t>
  </si>
  <si>
    <t>Discovery Harbour</t>
  </si>
  <si>
    <t>Paauilo</t>
  </si>
  <si>
    <t>Captain Cook</t>
  </si>
  <si>
    <t>Orchidlands Estates</t>
  </si>
  <si>
    <t>Black Sands</t>
  </si>
  <si>
    <t>Nanawale Estates</t>
  </si>
  <si>
    <t>Ainaloa</t>
  </si>
  <si>
    <t xml:space="preserve"> Hawaii (con.)</t>
  </si>
  <si>
    <t xml:space="preserve"> Hawaii</t>
  </si>
  <si>
    <t xml:space="preserve">   populations, so the island totals displayed are not the sum of only their CDPs] </t>
  </si>
  <si>
    <t xml:space="preserve">[Based on 2020 Census Designated Places (CDPs) boundaries. CDPs do not cover all land areas with </t>
  </si>
  <si>
    <t xml:space="preserve">  ISLAND AND CENSUS DESIGNATED PLACE:  2020</t>
  </si>
  <si>
    <t>and calculations by the Hawaii State Department of Business, Economic Development &amp; Tourism.</t>
  </si>
  <si>
    <t xml:space="preserve">     Source:  U.S. Census Bureau, Population Division &lt;https://www.census.gov/programs-surveys/popest/data/tables.html&gt; accessed May 22, 2023;</t>
  </si>
  <si>
    <t xml:space="preserve">     10/  Kapaa Micropolitan consists of Kauai County.</t>
  </si>
  <si>
    <t xml:space="preserve">     9/  Hilo Micropolitan consists of Hawaii County.</t>
  </si>
  <si>
    <t>areas in 2020.</t>
  </si>
  <si>
    <t xml:space="preserve">8/  Micropolitan statistical areas contains an urban core of at least 10,000 (but less than 50,000) population. There were 543 micropolitan statistical  </t>
  </si>
  <si>
    <t>7/  The Kahului-Wailuku-Lahaina MSA consists of Maui County and Kalawao County.</t>
  </si>
  <si>
    <t>6/  The Urban Honolulu MSA consists of the City and County of Honolulu.</t>
  </si>
  <si>
    <t>in 2020.</t>
  </si>
  <si>
    <t xml:space="preserve">5/  Metropolitan Statistical Areas (MSAs) contains a core urban area of 50,000 or more population.  There were 384 metropolitan statistical areas </t>
  </si>
  <si>
    <t>Nui Canal.</t>
  </si>
  <si>
    <t xml:space="preserve">     4/  Urban Honolulu CDP encompasses an area bordered by Nimitz Highway, Aliamanu Drive, the Koolau Ridge, Waialae Nui Stream and Waialae </t>
  </si>
  <si>
    <t>of 50,000 or more in 2020.</t>
  </si>
  <si>
    <t xml:space="preserve">is the only subcounty area in Hawaii for which the Bureau provides population estimates annually. There were 796 incorporated places with a population </t>
  </si>
  <si>
    <t>3/  Hawaii is the only state that has no incorporated places recognized by the U.S. Census Bureau. Urban Honolulu Census Designated Place (CDP)</t>
  </si>
  <si>
    <t>2/  There were 3,143 counties in 2020.</t>
  </si>
  <si>
    <t>1/  Largest population ranked 1; greatest percent change ranked 1.</t>
  </si>
  <si>
    <t>Table 1.13-- POPULATION AND PERCENTAGE CHANGE RANKINGS:  2020 AND 2022 -- Con.</t>
  </si>
  <si>
    <t xml:space="preserve">     Continued on next page.</t>
  </si>
  <si>
    <t>Kapaa Micropolitan 10/</t>
  </si>
  <si>
    <t>Hilo Micropolitan 9/</t>
  </si>
  <si>
    <t>Among Micropolitans 8/</t>
  </si>
  <si>
    <t>Kahului-Wailuku-Lahaina MSA 7/</t>
  </si>
  <si>
    <t>Urban Honolulu MSA 6/</t>
  </si>
  <si>
    <t>Among MSAs 5/</t>
  </si>
  <si>
    <t>Urban Honolulu CDP 4/</t>
  </si>
  <si>
    <t>Among incorporated places 3/</t>
  </si>
  <si>
    <t>Maui County</t>
  </si>
  <si>
    <t>Kalawao County</t>
  </si>
  <si>
    <t>Honolulu County</t>
  </si>
  <si>
    <t>Among counties 2/</t>
  </si>
  <si>
    <t>Among the 50 states and D.C.</t>
  </si>
  <si>
    <t>Ranking 1/</t>
  </si>
  <si>
    <t>Change</t>
  </si>
  <si>
    <t>Population</t>
  </si>
  <si>
    <t>Percent change, 2020-2022</t>
  </si>
  <si>
    <t>Comparison</t>
  </si>
  <si>
    <t>[Population and rankings for 2020 based on April 1 estimates base.  Population and rankings for 2022 based on July 1 population estimates]</t>
  </si>
  <si>
    <t>Table 1.13-- POPULATION AND PERCENTAGE CHANGE RANKINGS:  2020 AND 2022</t>
  </si>
  <si>
    <t>Department of Business, Economic Development &amp; Tourism.</t>
  </si>
  <si>
    <t xml:space="preserve">and Permitting Department, Planning Division, calculations and records; and calculations by the Hawaii State </t>
  </si>
  <si>
    <t>&lt;https://www.honolulu.gov/rep/site/nco/nco_docs/2013_RNP_Print.pdf&gt; accessed March 8, 2019, and Planning</t>
  </si>
  <si>
    <r>
      <t xml:space="preserve">     Source:  City and County of Honolulu, </t>
    </r>
    <r>
      <rPr>
        <i/>
        <sz val="10"/>
        <rFont val="Times New Roman"/>
        <family val="1"/>
      </rPr>
      <t>Neighborhood Plan 2008</t>
    </r>
    <r>
      <rPr>
        <sz val="10"/>
        <rFont val="Times New Roman"/>
        <family val="1"/>
      </rPr>
      <t xml:space="preserve"> (April 2013) </t>
    </r>
  </si>
  <si>
    <t>the new boundaries were not available until 2011.</t>
  </si>
  <si>
    <t xml:space="preserve">the creation of Nanakuli-Maili Neighborhood (Board No. 36).  However, census blocks used to approximate </t>
  </si>
  <si>
    <t xml:space="preserve">     4/  Waianae Coast Neighborhood (Board No. 24) was amended on January 28, 2008 to provide for  </t>
  </si>
  <si>
    <t xml:space="preserve">     3/  As of April 1, based on 2020 decennial census counts.</t>
  </si>
  <si>
    <t xml:space="preserve">     2/  As of June 30, estimated population based on traffic zone data.</t>
  </si>
  <si>
    <t>Neighborhood Board names.</t>
  </si>
  <si>
    <t xml:space="preserve">exactly to the neighborhood board boundaries.  Neighborhood Board numbers are displayed next to the  </t>
  </si>
  <si>
    <t xml:space="preserve">     1/  Data in this table pertain to neighborhood areas whose boundaries are very close but do not match </t>
  </si>
  <si>
    <t xml:space="preserve">  2010 AND 2020 -- Con.</t>
  </si>
  <si>
    <t xml:space="preserve">Table 1.14-- RESIDENT POPULATION FOR OAHU NEIGHBORHOODS:  </t>
  </si>
  <si>
    <t>(4/)</t>
  </si>
  <si>
    <t>Nanakuli-Maili</t>
  </si>
  <si>
    <t>Mililani Mauka/Launani Valley</t>
  </si>
  <si>
    <t>Makakilo/Kapolei</t>
  </si>
  <si>
    <t>Mokapu</t>
  </si>
  <si>
    <t>North Shore</t>
  </si>
  <si>
    <t>Mililani-Waipio</t>
  </si>
  <si>
    <t>Waianae Coast</t>
  </si>
  <si>
    <t>Airport</t>
  </si>
  <si>
    <t>Aliamanu-Salt Lake</t>
  </si>
  <si>
    <t>Moanalua</t>
  </si>
  <si>
    <t>Kalihi Valley</t>
  </si>
  <si>
    <t>Kalihi-Palama</t>
  </si>
  <si>
    <t>Liliha/Alewa</t>
  </si>
  <si>
    <t>Downtown-Chinatown</t>
  </si>
  <si>
    <t>Nuuanu-Punchbowl</t>
  </si>
  <si>
    <t>Ala Moana-Kakaako</t>
  </si>
  <si>
    <t>Makiki-Tantalus</t>
  </si>
  <si>
    <t>Waikiki</t>
  </si>
  <si>
    <t>McCully-Moiliili</t>
  </si>
  <si>
    <t>Manoa</t>
  </si>
  <si>
    <t>Palolo</t>
  </si>
  <si>
    <t>Diamond Head-Kapahulu</t>
  </si>
  <si>
    <t>Kaimuki</t>
  </si>
  <si>
    <t>Waialae-Kahala</t>
  </si>
  <si>
    <t>Kuliouou-Kalani Iki</t>
  </si>
  <si>
    <t>Hawaii Kai</t>
  </si>
  <si>
    <t>Oahu total</t>
  </si>
  <si>
    <t>Percent change</t>
  </si>
  <si>
    <t>2020 3/</t>
  </si>
  <si>
    <t>2010 2/</t>
  </si>
  <si>
    <t>Neighborhood area 1/
(see maps)</t>
  </si>
  <si>
    <t xml:space="preserve">  2010 AND 2020</t>
  </si>
  <si>
    <t>and Permitting Department, Planning Division, calculations and records.</t>
  </si>
  <si>
    <t xml:space="preserve">to the neighborhood board boundaries. </t>
  </si>
  <si>
    <t xml:space="preserve">     1/  Data in this table pertain to neighborhood areas whose boundaries are very close but do not match exactly</t>
  </si>
  <si>
    <t>Average family
size</t>
  </si>
  <si>
    <t>Average household size</t>
  </si>
  <si>
    <t>Households</t>
  </si>
  <si>
    <t>Resident population</t>
  </si>
  <si>
    <t>Neighborhood area
(see maps) 1/</t>
  </si>
  <si>
    <t xml:space="preserve">  2017-2021 -- Con.</t>
  </si>
  <si>
    <t xml:space="preserve">Table 1.15-- POPULATION CHARACTERISTICS OF OAHU NEIGHBORHOODS:  </t>
  </si>
  <si>
    <t xml:space="preserve">  characteristics in Hawaii between the years 2017 and 2021]</t>
  </si>
  <si>
    <t xml:space="preserve">  sample and are subject to sampling variability.  Figures displayed describe the average population </t>
  </si>
  <si>
    <t xml:space="preserve">[Based on the Census Bureau's 2017-2021 American Community Survey 5-year estimates.  Data are a </t>
  </si>
  <si>
    <t xml:space="preserve">  2017-2021</t>
  </si>
  <si>
    <t>Table 1.15-- POPULATION CHARACTERISTICS OF OAHU NEIGHBORHOODS:</t>
  </si>
  <si>
    <t>&lt;https://data.census.gov&gt; accessed February 17, 2023.</t>
  </si>
  <si>
    <t xml:space="preserve">     Source:  U.S. Census Bureau, 2020 Census Redistricting Data (P.L. 94-171) Summary File </t>
  </si>
  <si>
    <t>Paauhau-Paauilo</t>
  </si>
  <si>
    <t>Honokaa-Kukuihaele</t>
  </si>
  <si>
    <t>Kawaihae - Anaeho'omalu</t>
  </si>
  <si>
    <t>Waikoloa - South Kohala</t>
  </si>
  <si>
    <t>Waimea - Pu'u Anahulu</t>
  </si>
  <si>
    <t>Waimea - Kohala</t>
  </si>
  <si>
    <t>Puapua'a- Banyans</t>
  </si>
  <si>
    <t>Hawaii (con.)</t>
  </si>
  <si>
    <t>Name</t>
  </si>
  <si>
    <t>Island and 2020 census tract</t>
  </si>
  <si>
    <t xml:space="preserve">  CENSUS TRACT:  2020 -- Con.</t>
  </si>
  <si>
    <t xml:space="preserve">Table 1.16-- RESIDENT POPULATION AND HOUSEHOLDS, BY ISLAND AND </t>
  </si>
  <si>
    <t>Pua'a</t>
  </si>
  <si>
    <t>Kalaoa</t>
  </si>
  <si>
    <t>Kaloko- O'oma</t>
  </si>
  <si>
    <t>Kahalu'u Mauka</t>
  </si>
  <si>
    <t>Kaumalumalu-Keahou</t>
  </si>
  <si>
    <t>Kealakehe</t>
  </si>
  <si>
    <t>Hualalai</t>
  </si>
  <si>
    <t>Konawaena</t>
  </si>
  <si>
    <t>Ka Lae</t>
  </si>
  <si>
    <t>Pahoa- Makai</t>
  </si>
  <si>
    <t>Kilauea- Pahoa</t>
  </si>
  <si>
    <t>Kalapana-Kapoho</t>
  </si>
  <si>
    <t>Kea'au- Fern Forest</t>
  </si>
  <si>
    <t>Kea'au- Hawaiian Acres</t>
  </si>
  <si>
    <t>Hawaiian Paradise Park- Maku'u</t>
  </si>
  <si>
    <t>Hawaiian Paradise Park- Kaloli</t>
  </si>
  <si>
    <t>Volcano-Mt. View</t>
  </si>
  <si>
    <t>Orchidland-Ainaloa</t>
  </si>
  <si>
    <t>Hilo:  Haihai</t>
  </si>
  <si>
    <t>Hilo:  Piihonua-Kaumana</t>
  </si>
  <si>
    <t>Hilo: Kahuku-Kaumana</t>
  </si>
  <si>
    <t>Hilo:  Kawailani</t>
  </si>
  <si>
    <t>Hilo:  Puainako</t>
  </si>
  <si>
    <t>Hilo: Keaukaha-Panaewa</t>
  </si>
  <si>
    <t>Hilo:  University-Houselots</t>
  </si>
  <si>
    <t>Hilo:  Villa Franca-Kaikoo</t>
  </si>
  <si>
    <t>Hilo: Puueo-Downtown</t>
  </si>
  <si>
    <t>Hilo: Upper Waiakea Forest Reserve</t>
  </si>
  <si>
    <t>Paukaa-Wailea</t>
  </si>
  <si>
    <t>Spreckelsville</t>
  </si>
  <si>
    <t>Kahana Stream</t>
  </si>
  <si>
    <t>Honokohau Stream</t>
  </si>
  <si>
    <t>Maui (con.)</t>
  </si>
  <si>
    <t>Honokowai</t>
  </si>
  <si>
    <t>Lahainaluna</t>
  </si>
  <si>
    <t>Kahoma</t>
  </si>
  <si>
    <t>Maui Lani Parkway - Kuihelani Highway, South</t>
  </si>
  <si>
    <t>Keopuolani Park</t>
  </si>
  <si>
    <t>West Papa Ave.</t>
  </si>
  <si>
    <t>Maui Lani Parkway - Kuihelani Highway, North</t>
  </si>
  <si>
    <t>Central Kahului</t>
  </si>
  <si>
    <t>Liholiho St.</t>
  </si>
  <si>
    <t>Kamaile St.</t>
  </si>
  <si>
    <t>North Wailuku</t>
  </si>
  <si>
    <t>East Central Wailuku</t>
  </si>
  <si>
    <t>West Central Wailuku</t>
  </si>
  <si>
    <t>Waihee-Waikapu</t>
  </si>
  <si>
    <t>West Waipuilani Rd.</t>
  </si>
  <si>
    <t>Kulanihakoi St.</t>
  </si>
  <si>
    <t>Kaonoulu St.</t>
  </si>
  <si>
    <t>Keawakapu</t>
  </si>
  <si>
    <t>Kamaole</t>
  </si>
  <si>
    <t>Halama</t>
  </si>
  <si>
    <t>Kealia</t>
  </si>
  <si>
    <t>Kihei Mauka</t>
  </si>
  <si>
    <t>Aapueo Parkway</t>
  </si>
  <si>
    <t>Kamehameha School</t>
  </si>
  <si>
    <t>La Perouse Bay</t>
  </si>
  <si>
    <t>Kula Makai</t>
  </si>
  <si>
    <t>Lava Fields</t>
  </si>
  <si>
    <t>Kula West</t>
  </si>
  <si>
    <t>East Haiku</t>
  </si>
  <si>
    <t>West Haiku</t>
  </si>
  <si>
    <t>Huelo</t>
  </si>
  <si>
    <t>West Molokai</t>
  </si>
  <si>
    <t>East Molokai</t>
  </si>
  <si>
    <t>Waipio Peninsula</t>
  </si>
  <si>
    <t>Makiki District Park</t>
  </si>
  <si>
    <t>Fort Shafter</t>
  </si>
  <si>
    <t>Malama Bay Golf Course</t>
  </si>
  <si>
    <t>Nuupia Ponds</t>
  </si>
  <si>
    <t>Mokapu Point</t>
  </si>
  <si>
    <t>Marine Corps Exchange</t>
  </si>
  <si>
    <t>Kaneohe Klipper Golf Course</t>
  </si>
  <si>
    <t>Nimitz-Airport Commercial</t>
  </si>
  <si>
    <t>Mapunapuna Industrial</t>
  </si>
  <si>
    <t>Bellows Air Force Base</t>
  </si>
  <si>
    <t>Kawainui Marsh</t>
  </si>
  <si>
    <t>Hoomaluhia Botanical Garden</t>
  </si>
  <si>
    <t>Schofield Forest Reserve</t>
  </si>
  <si>
    <t>Campbell Industrial Park</t>
  </si>
  <si>
    <t>Honolulu International Airport</t>
  </si>
  <si>
    <t>Pacific Shopping Mall</t>
  </si>
  <si>
    <t>Nanakuli Beach Park</t>
  </si>
  <si>
    <t>Nanakuli High &amp; Intermediate School</t>
  </si>
  <si>
    <t>Makapuu Point</t>
  </si>
  <si>
    <t>Waimanalo Bay Beach Park</t>
  </si>
  <si>
    <t>Tantalus</t>
  </si>
  <si>
    <t>Lehua Community Park</t>
  </si>
  <si>
    <t>Lanikai</t>
  </si>
  <si>
    <t>Kalaheo Avenue</t>
  </si>
  <si>
    <t>Keolu</t>
  </si>
  <si>
    <t>Kailua Town</t>
  </si>
  <si>
    <t>Enchanted Lakes</t>
  </si>
  <si>
    <t>Olomana</t>
  </si>
  <si>
    <t>Ulupaina Street</t>
  </si>
  <si>
    <t>Oahu (con.)</t>
  </si>
  <si>
    <t>Maluniu Avenue</t>
  </si>
  <si>
    <t>Oneawa Street-Kawainui</t>
  </si>
  <si>
    <t>Kalaheo Hillside</t>
  </si>
  <si>
    <t>Mokulele Drive</t>
  </si>
  <si>
    <t>Kokokahi</t>
  </si>
  <si>
    <t>Castle High School-Halekou Road</t>
  </si>
  <si>
    <t>Puohala</t>
  </si>
  <si>
    <t>Kaneohe Civic Center Neighborhood Park</t>
  </si>
  <si>
    <t>Kamehameha Highway-Lilipuna Road</t>
  </si>
  <si>
    <t>Lilipuna Road</t>
  </si>
  <si>
    <t>Kahuhipa Street</t>
  </si>
  <si>
    <t>Heeia Kea</t>
  </si>
  <si>
    <t>Kaneohe District Park</t>
  </si>
  <si>
    <t>Heeia State Park</t>
  </si>
  <si>
    <t>Valley of the Temples Memorial Park</t>
  </si>
  <si>
    <t>Kapunahala</t>
  </si>
  <si>
    <t>Kahaluu-Waikane</t>
  </si>
  <si>
    <t>Turtle Bay</t>
  </si>
  <si>
    <t>Sunset Beach</t>
  </si>
  <si>
    <t>Kawailoa</t>
  </si>
  <si>
    <t>Waialua District Park</t>
  </si>
  <si>
    <t>Makaha Elementary School</t>
  </si>
  <si>
    <t>Lahilahi Point</t>
  </si>
  <si>
    <t>Makua Valley</t>
  </si>
  <si>
    <t>Waianae Valley Road</t>
  </si>
  <si>
    <t>Kaupuni Neighborhood Park</t>
  </si>
  <si>
    <t>Lualualei Beach Park</t>
  </si>
  <si>
    <t>Lualualei: Halona Road</t>
  </si>
  <si>
    <t>Maili Beach Park</t>
  </si>
  <si>
    <t>Maili Hawaiian Homeland</t>
  </si>
  <si>
    <t>Lualualei Transmitter</t>
  </si>
  <si>
    <t>Waianae Avenue</t>
  </si>
  <si>
    <t>Solomon Elementary School</t>
  </si>
  <si>
    <t>Hendrich Street-Kolekole Avenue</t>
  </si>
  <si>
    <t>Hewitt Street-Parrish Street</t>
  </si>
  <si>
    <t>Carpenter Street-Henderson Loop</t>
  </si>
  <si>
    <t>Schofield: McCarthy Field</t>
  </si>
  <si>
    <t>Medical Arts Clinic Wahiawa</t>
  </si>
  <si>
    <t>Kaala Elementary School</t>
  </si>
  <si>
    <t>Wahiawa District Park</t>
  </si>
  <si>
    <t>Wahiawa General Hospital</t>
  </si>
  <si>
    <t>Leilehua High School</t>
  </si>
  <si>
    <t>Peterson's Upland Farm</t>
  </si>
  <si>
    <t>Iliahi Elementary School</t>
  </si>
  <si>
    <t>Kaukonahua Road</t>
  </si>
  <si>
    <t>Wheeler-East Range</t>
  </si>
  <si>
    <t>Patsy T. Mink Central Oahu Regional Park</t>
  </si>
  <si>
    <t>Kupuna Loop-Kaaka Street</t>
  </si>
  <si>
    <t>Kunia Neighborhood Park</t>
  </si>
  <si>
    <t>Waikele Country Club</t>
  </si>
  <si>
    <t>Kanoelani Elementary School</t>
  </si>
  <si>
    <t>Ka Uka Boulevard-Ukee Street</t>
  </si>
  <si>
    <t>Waipio Uka Street-Mohalu Street</t>
  </si>
  <si>
    <t>Ka Uka Boulevard-Moaniani Street</t>
  </si>
  <si>
    <t>Koolani Drive-Hoolu Street</t>
  </si>
  <si>
    <t>Meheu Street</t>
  </si>
  <si>
    <t>Mililani Shopping Center</t>
  </si>
  <si>
    <t>Mililani Waena Elementary School</t>
  </si>
  <si>
    <t>Waimakua Drive-Wailawa Street</t>
  </si>
  <si>
    <t>Melemanu Neighborhood Park</t>
  </si>
  <si>
    <t>Pacific Supermarket</t>
  </si>
  <si>
    <t>Farrington Highway-Leoku Street</t>
  </si>
  <si>
    <t>Kaleiopuu Elementary School</t>
  </si>
  <si>
    <t>Kupuohi Neighborhood Park</t>
  </si>
  <si>
    <t>Royal Kunia Golf Course</t>
  </si>
  <si>
    <t>Kealohi Neighborhood Park</t>
  </si>
  <si>
    <t>Kamaio Neighborhood Park</t>
  </si>
  <si>
    <t>Waiawa Prison</t>
  </si>
  <si>
    <t>Mililani: Ainamakua Drive</t>
  </si>
  <si>
    <t>Mililani Mauka-Meheula Parkway</t>
  </si>
  <si>
    <t>Mililani Mauka Middle School</t>
  </si>
  <si>
    <t>Laulani Valley-Mililani Technology Park</t>
  </si>
  <si>
    <t>Mililani: Nob Hill</t>
  </si>
  <si>
    <t>Mililani Town Center</t>
  </si>
  <si>
    <t>Robinson Heights</t>
  </si>
  <si>
    <t>August Ahrens School</t>
  </si>
  <si>
    <t>Mililani District Park</t>
  </si>
  <si>
    <t>Mililani Golf Course</t>
  </si>
  <si>
    <t>Waipahu Uka Neighborhood Park</t>
  </si>
  <si>
    <t>Paiwa Street-Hiapo Street</t>
  </si>
  <si>
    <t>Waipahu District Park</t>
  </si>
  <si>
    <t>Kapapapuhi Point Park</t>
  </si>
  <si>
    <t>Waipahu Intermediate School</t>
  </si>
  <si>
    <t>Waipahu High School</t>
  </si>
  <si>
    <t>St. Joseph School</t>
  </si>
  <si>
    <t>Panana Street-Hame Street</t>
  </si>
  <si>
    <t>Maukalani Neighborhood Park</t>
  </si>
  <si>
    <t>Makakilo Elementary School</t>
  </si>
  <si>
    <t>Makakilo Heights Neighborhood Park</t>
  </si>
  <si>
    <t>Makakilo Community Park</t>
  </si>
  <si>
    <t>Kekuilani Loop</t>
  </si>
  <si>
    <t>The Villas at Aeloa</t>
  </si>
  <si>
    <t>Honouliuli National Historic Site</t>
  </si>
  <si>
    <t>Ewa Villages Golf Course</t>
  </si>
  <si>
    <t>Fort Weaver Road-Renton Road</t>
  </si>
  <si>
    <t>Fort Weaver Road-Aawa Drive</t>
  </si>
  <si>
    <t>UH West Oahu</t>
  </si>
  <si>
    <t>Kahe</t>
  </si>
  <si>
    <t>Ko Olina Resort</t>
  </si>
  <si>
    <t>Ko Olina-Honokai Hale</t>
  </si>
  <si>
    <t>Ewa Beach Park</t>
  </si>
  <si>
    <t>Kolowaka Drive-Fort Weaver Road</t>
  </si>
  <si>
    <t>Kolowaka Drive-Koka Street</t>
  </si>
  <si>
    <t>Hoalauna Community Park</t>
  </si>
  <si>
    <t>Keanui Drive-Hoomahana Street</t>
  </si>
  <si>
    <t>Puuloa Neighborhood Park</t>
  </si>
  <si>
    <t>Geiger Road</t>
  </si>
  <si>
    <t>Coral Creek Golf Course</t>
  </si>
  <si>
    <t>Hoakalei Country Club</t>
  </si>
  <si>
    <t>Holomua School</t>
  </si>
  <si>
    <t>Campbell High School</t>
  </si>
  <si>
    <t>Waimano Home Road-Komo Mai Drive</t>
  </si>
  <si>
    <t>Pearl City Highlands Elementary School</t>
  </si>
  <si>
    <t>Manana Elementary School</t>
  </si>
  <si>
    <t>Waimano Home Road-Hoomoana Street</t>
  </si>
  <si>
    <t>Pearl Highlands Center</t>
  </si>
  <si>
    <t>Manana Housing</t>
  </si>
  <si>
    <t>Pacific Palisades</t>
  </si>
  <si>
    <t>Lower Waiau</t>
  </si>
  <si>
    <t>Hale Mohalu Hospital</t>
  </si>
  <si>
    <t>Pono Street</t>
  </si>
  <si>
    <t>Kaonohi Street</t>
  </si>
  <si>
    <t>Pearl City High School</t>
  </si>
  <si>
    <t>Nahele Neighborhood Park</t>
  </si>
  <si>
    <t>Waiau Elementary School</t>
  </si>
  <si>
    <t>Newtown Neighborhood Park</t>
  </si>
  <si>
    <t>Newtown</t>
  </si>
  <si>
    <t>Pearlridge Center</t>
  </si>
  <si>
    <t>Pearl Ridge High Rise</t>
  </si>
  <si>
    <t>Lower Pearl City</t>
  </si>
  <si>
    <t>Aiea Heights</t>
  </si>
  <si>
    <t>Lower Aiea</t>
  </si>
  <si>
    <t>Stadium Mall</t>
  </si>
  <si>
    <t>Camp H.M. Smith</t>
  </si>
  <si>
    <t>Aloha Stadium</t>
  </si>
  <si>
    <t>Ford Island</t>
  </si>
  <si>
    <t>Hangar Avenue-Vickers Avenue</t>
  </si>
  <si>
    <t>Nimitz Elementary School</t>
  </si>
  <si>
    <t>Aliamanu Middle &amp; Elementary School</t>
  </si>
  <si>
    <t>Navy Exchange Mall</t>
  </si>
  <si>
    <t>Arizona Road</t>
  </si>
  <si>
    <t>Likini Street-Ala Nani Street</t>
  </si>
  <si>
    <t>Hoa Aloha Neighborhood Park</t>
  </si>
  <si>
    <t>Likini Street-Maluna Street</t>
  </si>
  <si>
    <t>Likini Street-Aila Street</t>
  </si>
  <si>
    <t>Ala Ilima Street-Ala Napuaa Place</t>
  </si>
  <si>
    <t>Ala Ilima Street-Ala Lilikoi Street</t>
  </si>
  <si>
    <t>Honolulu Country Club</t>
  </si>
  <si>
    <t>Moanalua High School</t>
  </si>
  <si>
    <t>Aliamanu Mauka</t>
  </si>
  <si>
    <t>Aliamanu Makai</t>
  </si>
  <si>
    <t>Ala Lilikoi</t>
  </si>
  <si>
    <t>Moanalua Valley</t>
  </si>
  <si>
    <t>Tripler Hospital</t>
  </si>
  <si>
    <t>Upper Kalihi Valley</t>
  </si>
  <si>
    <t>Kamanaiki Street</t>
  </si>
  <si>
    <t>Gulick Avenue-Likelike</t>
  </si>
  <si>
    <t>Kalena Drive</t>
  </si>
  <si>
    <t>Kalihi Valley Park</t>
  </si>
  <si>
    <t>Fern Elementary School</t>
  </si>
  <si>
    <t>Linapuni Street</t>
  </si>
  <si>
    <t>Kalihi Waena</t>
  </si>
  <si>
    <t>Umi Street</t>
  </si>
  <si>
    <t>Mokauea Street</t>
  </si>
  <si>
    <t>Waiakamilo Road</t>
  </si>
  <si>
    <t>Iwilei-Anuenue</t>
  </si>
  <si>
    <t>Farrington High School</t>
  </si>
  <si>
    <t>Likelike Elementary School</t>
  </si>
  <si>
    <t>Palama</t>
  </si>
  <si>
    <t>Mayor Wright Housing</t>
  </si>
  <si>
    <t>Aala</t>
  </si>
  <si>
    <t>Chinatown</t>
  </si>
  <si>
    <t>Foster Botanical Garden</t>
  </si>
  <si>
    <t>Kuakini</t>
  </si>
  <si>
    <t>Lanakila</t>
  </si>
  <si>
    <t>Puukamalii Cemetery</t>
  </si>
  <si>
    <t>Kamehameha Schools</t>
  </si>
  <si>
    <t>St Francis Medical Center</t>
  </si>
  <si>
    <t>Alewa Heights</t>
  </si>
  <si>
    <t>Puunui-Waokanaka Street</t>
  </si>
  <si>
    <t>Dowsett Highlands</t>
  </si>
  <si>
    <t>Upper Pauoa Stream</t>
  </si>
  <si>
    <t>Pauoa Elementary School</t>
  </si>
  <si>
    <t>Kawananakoa Middle School</t>
  </si>
  <si>
    <t>Punchbowl Cemetery</t>
  </si>
  <si>
    <t>Central Middle School</t>
  </si>
  <si>
    <t>Kukui Plaza</t>
  </si>
  <si>
    <t>The Queen's Medical Center</t>
  </si>
  <si>
    <t>Dole Community Park</t>
  </si>
  <si>
    <t>Financial District</t>
  </si>
  <si>
    <t>Civic Center</t>
  </si>
  <si>
    <t>Kapiolani Boulevard-Cooke Street</t>
  </si>
  <si>
    <t>Kakaako Waterfront Park</t>
  </si>
  <si>
    <t>Ala Moana Shopping Center</t>
  </si>
  <si>
    <t>Ward Village Shops</t>
  </si>
  <si>
    <t>Hawaii Convention Center</t>
  </si>
  <si>
    <t>Sheridan Community Park</t>
  </si>
  <si>
    <t>Sheridan Street-Makaloa Street</t>
  </si>
  <si>
    <t>Kaheka Street-Makaloa Street</t>
  </si>
  <si>
    <t>Ahana Street</t>
  </si>
  <si>
    <t>Shriner's Hospital for Children</t>
  </si>
  <si>
    <t>Piikoi Street-South Beterania Street</t>
  </si>
  <si>
    <t>Academy of Arts</t>
  </si>
  <si>
    <t>Punahou Square Park</t>
  </si>
  <si>
    <t>Hawaiian Mission Academy HS Campus</t>
  </si>
  <si>
    <t>Makiki Cemetery</t>
  </si>
  <si>
    <t>Prospect Tower</t>
  </si>
  <si>
    <t>Wilder Avenue-Kewalo Street</t>
  </si>
  <si>
    <t>Wilder Avenue-Liholiho Street</t>
  </si>
  <si>
    <t>Davenport Street</t>
  </si>
  <si>
    <t>Makiki Fire Station</t>
  </si>
  <si>
    <t>Woodlawn Drive-Alani Drive</t>
  </si>
  <si>
    <t>Waiakeakua Stream</t>
  </si>
  <si>
    <t>Upper Manoa</t>
  </si>
  <si>
    <t>Judd Hillside-Lowrey Avenue</t>
  </si>
  <si>
    <t>East Manoa</t>
  </si>
  <si>
    <t>Kalaepohaku Park</t>
  </si>
  <si>
    <t>Chaminade University</t>
  </si>
  <si>
    <t>Punahou School</t>
  </si>
  <si>
    <t>UH Manoa Campus</t>
  </si>
  <si>
    <t>Bingham Tract</t>
  </si>
  <si>
    <t>Lower Pawaa</t>
  </si>
  <si>
    <t>Old Stadium Park</t>
  </si>
  <si>
    <t>McCully-Moiliili Public Library</t>
  </si>
  <si>
    <t>Lower McCully</t>
  </si>
  <si>
    <t>Moiliili Hongwanji Mission</t>
  </si>
  <si>
    <t>Kuhio Elementary School</t>
  </si>
  <si>
    <t>Mahiai Street</t>
  </si>
  <si>
    <t>Iolani School</t>
  </si>
  <si>
    <t>Ala Wai Skyrise</t>
  </si>
  <si>
    <t>Ala Wai Community Park</t>
  </si>
  <si>
    <t>Kaimuki High School</t>
  </si>
  <si>
    <t>Ala Wai Golf Course</t>
  </si>
  <si>
    <t>Ala Wai-Olohana Street</t>
  </si>
  <si>
    <t>Ala Wai-Niu Street</t>
  </si>
  <si>
    <t>International Market Place</t>
  </si>
  <si>
    <t>Seaside Avenue</t>
  </si>
  <si>
    <t>Wailana at Waikiki</t>
  </si>
  <si>
    <t>Eaton Square</t>
  </si>
  <si>
    <t>Waikiki Marina Tower</t>
  </si>
  <si>
    <t>Waikiki Beach</t>
  </si>
  <si>
    <t>Jefferson School</t>
  </si>
  <si>
    <t>Tusitala Street</t>
  </si>
  <si>
    <t>Koa Avenue</t>
  </si>
  <si>
    <t>Kapiolani Park</t>
  </si>
  <si>
    <t>Fort Ruger Market</t>
  </si>
  <si>
    <t>Kanaina Avenue</t>
  </si>
  <si>
    <t>Kapahulu Center</t>
  </si>
  <si>
    <t>Kapahulu: 4th Avenue</t>
  </si>
  <si>
    <t>Kapaolono Field</t>
  </si>
  <si>
    <t>Kaimuki: 6th Avenue</t>
  </si>
  <si>
    <t>Lower Palolo</t>
  </si>
  <si>
    <t>Waialae Avenue-Pukele Avenue</t>
  </si>
  <si>
    <t>Palolo Valley District Park</t>
  </si>
  <si>
    <t>Palolo Elementary</t>
  </si>
  <si>
    <t>Upper Palolo</t>
  </si>
  <si>
    <t>Maunalani Community Park</t>
  </si>
  <si>
    <t>Mauumae Nature Park</t>
  </si>
  <si>
    <t>Lower Wilhelmina</t>
  </si>
  <si>
    <t>Waialae Nui Valley</t>
  </si>
  <si>
    <t>Kaimuki: Kapiolani Community College</t>
  </si>
  <si>
    <t>Kaimuki: 22nd Avenue</t>
  </si>
  <si>
    <t>Diamond Head</t>
  </si>
  <si>
    <t>Waialae Iki</t>
  </si>
  <si>
    <t>Waialae Nui Ridge-Ainakoa</t>
  </si>
  <si>
    <t>Wailupe</t>
  </si>
  <si>
    <t>Aina Haina-Hawaii Loa Ridge</t>
  </si>
  <si>
    <t>Kuliouou</t>
  </si>
  <si>
    <t>Kaiser High School</t>
  </si>
  <si>
    <t>Kuapa Pond</t>
  </si>
  <si>
    <t>Kamilo Iki Neighborhood Park</t>
  </si>
  <si>
    <t>Kalanipuu</t>
  </si>
  <si>
    <t>Hawaii Kai Drive</t>
  </si>
  <si>
    <t>Mariner's Ridge</t>
  </si>
  <si>
    <t>Kuapa Preschool</t>
  </si>
  <si>
    <t>Hahaione Valley Neighborhood Park</t>
  </si>
  <si>
    <t>Portlock</t>
  </si>
  <si>
    <t>Kalama Valley</t>
  </si>
  <si>
    <t>Hawaii Kai Marina</t>
  </si>
  <si>
    <t>Kuapa Isle</t>
  </si>
  <si>
    <t>Kekaha-Waimea</t>
  </si>
  <si>
    <t>Kaumakani-Hanapepe</t>
  </si>
  <si>
    <t>Kalaheo-Kalawai Park</t>
  </si>
  <si>
    <t>South Kalaheo-Eleele</t>
  </si>
  <si>
    <t>Omao-Kukuiula</t>
  </si>
  <si>
    <t>Koloa-Poipu</t>
  </si>
  <si>
    <t>Hanamaulu-Lower Puhi</t>
  </si>
  <si>
    <t>Lihue-Kukui Grove Mall</t>
  </si>
  <si>
    <t>Kapaa Town</t>
  </si>
  <si>
    <t>Kapahi</t>
  </si>
  <si>
    <t>Wailua Houselots</t>
  </si>
  <si>
    <t xml:space="preserve">Princeville </t>
  </si>
  <si>
    <t>Kalihiwai-Kilauea</t>
  </si>
  <si>
    <t>Haena-Hanalei</t>
  </si>
  <si>
    <t>Niihau-Kaula</t>
  </si>
  <si>
    <t>Niihau and Kaula</t>
  </si>
  <si>
    <t xml:space="preserve">  CENSUS TRACT:  2020</t>
  </si>
  <si>
    <t>April 11, 2022, and calculations by the Hawaii State Department of Business, Economic Development &amp; Tourism.</t>
  </si>
  <si>
    <t xml:space="preserve">     Source:  U.S. Census Bureau, 2020 Decennial Census Redistricting File, &lt;https://data.census.gov&gt; accessed </t>
  </si>
  <si>
    <t>Lualualei</t>
  </si>
  <si>
    <t>Waianae Kai</t>
  </si>
  <si>
    <t>Kewalo</t>
  </si>
  <si>
    <t>Kaupea</t>
  </si>
  <si>
    <t>Waiahole</t>
  </si>
  <si>
    <t>Princess Kahanu Estates</t>
  </si>
  <si>
    <t>Kanehili</t>
  </si>
  <si>
    <t>Kalawahine</t>
  </si>
  <si>
    <t>Papakolea</t>
  </si>
  <si>
    <t>Kakaina-Kumuhau</t>
  </si>
  <si>
    <t>Maluohai</t>
  </si>
  <si>
    <t>Honolulu Makai</t>
  </si>
  <si>
    <t>Haiku</t>
  </si>
  <si>
    <t>Island and Hawaiian                            Home Lands</t>
  </si>
  <si>
    <t xml:space="preserve">  BY ISLAND:  2020 -- Con.</t>
  </si>
  <si>
    <t>Table 1.17-- RESIDENT POPULATION OF HAWAIIAN HOME LANDS,</t>
  </si>
  <si>
    <t>Kapaakea</t>
  </si>
  <si>
    <t>Kamiloloa-Makakupaia</t>
  </si>
  <si>
    <t>Kalaupapa</t>
  </si>
  <si>
    <t>Kalamaula</t>
  </si>
  <si>
    <t>Waimanu</t>
  </si>
  <si>
    <t>Hoolehua-Palaaau</t>
  </si>
  <si>
    <t>Wailau</t>
  </si>
  <si>
    <t>Waiakea</t>
  </si>
  <si>
    <t>Upolu</t>
  </si>
  <si>
    <t>Waiohuli (Residential)</t>
  </si>
  <si>
    <t>Puukapu</t>
  </si>
  <si>
    <t>Waiku-Hana</t>
  </si>
  <si>
    <t>Ponohawaii</t>
  </si>
  <si>
    <t>Waiehu</t>
  </si>
  <si>
    <t>Piihonua</t>
  </si>
  <si>
    <t>South Maui</t>
  </si>
  <si>
    <t>Pauahi</t>
  </si>
  <si>
    <t>Pulehunui</t>
  </si>
  <si>
    <t>Panaewa (Residential)</t>
  </si>
  <si>
    <t>Paukukalo</t>
  </si>
  <si>
    <t>Panaewa (Agricultural)</t>
  </si>
  <si>
    <t>Leialii</t>
  </si>
  <si>
    <t>Nienie</t>
  </si>
  <si>
    <t>Keokea (Agricultural)</t>
  </si>
  <si>
    <t>Makuu</t>
  </si>
  <si>
    <t>Keanae-Wailua</t>
  </si>
  <si>
    <t>Lalamilo</t>
  </si>
  <si>
    <t>Kahikinui</t>
  </si>
  <si>
    <t>Kolaoa</t>
  </si>
  <si>
    <t>Keoniki</t>
  </si>
  <si>
    <t>Keaukaha</t>
  </si>
  <si>
    <t>Keahuolu</t>
  </si>
  <si>
    <t xml:space="preserve">Lanai          </t>
  </si>
  <si>
    <t>Kawaihae</t>
  </si>
  <si>
    <t>Kaumana</t>
  </si>
  <si>
    <t>Kaohe-Olaa</t>
  </si>
  <si>
    <t>Kamoku-Kapulena</t>
  </si>
  <si>
    <t>Moloaa</t>
  </si>
  <si>
    <t>Kamaoa-Puueo</t>
  </si>
  <si>
    <t>Honokaia</t>
  </si>
  <si>
    <t>Homuula-Upper Piihonua</t>
  </si>
  <si>
    <t>Anahola (Residential)</t>
  </si>
  <si>
    <t>Anahola (Agricultural)</t>
  </si>
  <si>
    <t xml:space="preserve"> Kauai</t>
  </si>
  <si>
    <t xml:space="preserve">  BY ISLAND:  2020</t>
  </si>
  <si>
    <t xml:space="preserve">Table 1.17-- RESIDENT POPULATION OF HAWAIIAN HOME LANDS, </t>
  </si>
  <si>
    <t>Zip Code Lookup  &lt;https://tools.usps.com/zip-code-lookup.htm&gt; accessed June 5, 2023.</t>
  </si>
  <si>
    <r>
      <t xml:space="preserve">Hawaii Telcom, </t>
    </r>
    <r>
      <rPr>
        <i/>
        <sz val="10"/>
        <rFont val="Times New Roman"/>
        <family val="1"/>
      </rPr>
      <t>The Official Hawaiian Telcom</t>
    </r>
    <r>
      <rPr>
        <sz val="10"/>
        <rFont val="Times New Roman"/>
        <family val="1"/>
      </rPr>
      <t xml:space="preserve"> </t>
    </r>
    <r>
      <rPr>
        <i/>
        <sz val="10"/>
        <rFont val="Times New Roman"/>
        <family val="1"/>
      </rPr>
      <t>White</t>
    </r>
    <r>
      <rPr>
        <sz val="10"/>
        <rFont val="Times New Roman"/>
        <family val="1"/>
      </rPr>
      <t xml:space="preserve"> </t>
    </r>
    <r>
      <rPr>
        <i/>
        <sz val="10"/>
        <rFont val="Times New Roman"/>
        <family val="1"/>
      </rPr>
      <t>Pages</t>
    </r>
    <r>
      <rPr>
        <sz val="10"/>
        <rFont val="Times New Roman"/>
        <family val="1"/>
      </rPr>
      <t xml:space="preserve"> 2011 Oahu and United States Postal Service, </t>
    </r>
  </si>
  <si>
    <t xml:space="preserve">     Source:  U.S. Census Bureau, 2020 Decennial Census, Table P1 &lt;https://data.census.gov&gt; access June 5, 2023;</t>
  </si>
  <si>
    <t>Downtown</t>
  </si>
  <si>
    <t>East West Center</t>
  </si>
  <si>
    <t>MCBH Kaneohe Bay</t>
  </si>
  <si>
    <t>Pearl Harbor</t>
  </si>
  <si>
    <t>Tripler Army Med. Center</t>
  </si>
  <si>
    <t>Mililani</t>
  </si>
  <si>
    <t>Hickam AFB</t>
  </si>
  <si>
    <t>Makiki</t>
  </si>
  <si>
    <t>Kunia</t>
  </si>
  <si>
    <t>Daniel K. Inouye Airport</t>
  </si>
  <si>
    <t>Sand Island</t>
  </si>
  <si>
    <t>Kaawa</t>
  </si>
  <si>
    <t>Main Office</t>
  </si>
  <si>
    <t>Kapalama</t>
  </si>
  <si>
    <t>Waialae Kahala</t>
  </si>
  <si>
    <t>Resident                 population</t>
  </si>
  <si>
    <t>Zip code                       tabulation area</t>
  </si>
  <si>
    <t xml:space="preserve">  AREA:  2020 -- Con.</t>
  </si>
  <si>
    <t>Table 1.18-- RESIDENT POPULATION, BY ISLAND AND ZIP CODE TABULATION</t>
  </si>
  <si>
    <t>Hoolehua</t>
  </si>
  <si>
    <t>Papaaloa</t>
  </si>
  <si>
    <t>Makaweli</t>
  </si>
  <si>
    <t>Ookala</t>
  </si>
  <si>
    <t>Ninole</t>
  </si>
  <si>
    <t>Kamuela</t>
  </si>
  <si>
    <t>Kailua-Kona</t>
  </si>
  <si>
    <t>Waikoloa</t>
  </si>
  <si>
    <t>Ocean View</t>
  </si>
  <si>
    <t>Honaunau</t>
  </si>
  <si>
    <t>Hilo (Main Office)</t>
  </si>
  <si>
    <t>Lahaina Main Office</t>
  </si>
  <si>
    <t>Hakalau</t>
  </si>
  <si>
    <t xml:space="preserve">  population as of April 1]</t>
  </si>
  <si>
    <t xml:space="preserve">  present statistical data from censuses and surveys.  Based on decennial census figures for </t>
  </si>
  <si>
    <t xml:space="preserve">  Service five-digit ZIP Code service areas that the Census Bureau created using whole blocks to</t>
  </si>
  <si>
    <t>[ZIP Code Tabulation Areas (ZCTAs) are approximate area representations of the U.S. Postal</t>
  </si>
  <si>
    <t xml:space="preserve">  AREA:  2020</t>
  </si>
  <si>
    <t>Research, records, and Hawaii State Data Center, calculations.</t>
  </si>
  <si>
    <t xml:space="preserve">for 2007-2011 and 2017-2021; Hawaii State Department of Business, Economic Development &amp; Tourism, Tourism </t>
  </si>
  <si>
    <t>2010 Census Summary File 1, 2020 Census Redistricting Data, American Community Survey 5-year estimates</t>
  </si>
  <si>
    <t xml:space="preserve">Source:  U.S. Census Bureau, 1990 Census tapes, Census 2000 Redistricting Data and Summary File 3, </t>
  </si>
  <si>
    <t>and subject to sampling variability.</t>
  </si>
  <si>
    <t xml:space="preserve">year period of 2007 to 2011 . For 2020, average value over the five year period of 2017-2021. Based on a sample </t>
  </si>
  <si>
    <t xml:space="preserve">6/  Estimates from  the American Community Survey 5-year estimates. For 2010, average value over the five </t>
  </si>
  <si>
    <t>5/  Includes armed forces.</t>
  </si>
  <si>
    <t>absent, both calculated as an average daily census.</t>
  </si>
  <si>
    <t>of military status or usual place of residence.  It includes visitors present but excludes residents temporarily</t>
  </si>
  <si>
    <t xml:space="preserve">     4/  The de facto population is defined as the number of persons physically present in an area, regardless</t>
  </si>
  <si>
    <t xml:space="preserve">     3/  Annual averages.  Estimated.</t>
  </si>
  <si>
    <t>2/  The resident population is defined as the number of persons whose usual place of residence is in an</t>
  </si>
  <si>
    <t>0.78 square miles (2.03 square kilometers) for earlier years.</t>
  </si>
  <si>
    <t xml:space="preserve">1/  Per square mile.  Based on land area of  0.77 square miles (2.00 square kilometers) for 2010 and 2020; </t>
  </si>
  <si>
    <t>X  Not applicable.</t>
  </si>
  <si>
    <t>Working in Waikiki</t>
  </si>
  <si>
    <t>Living in Waikiki</t>
  </si>
  <si>
    <t>Employed persons 5/</t>
  </si>
  <si>
    <t>Visitors present 3/</t>
  </si>
  <si>
    <t>De facto population 4/</t>
  </si>
  <si>
    <t>Temporarily absent 3/</t>
  </si>
  <si>
    <t>Resident population 2/</t>
  </si>
  <si>
    <t>Subject</t>
  </si>
  <si>
    <t>Density 1/</t>
  </si>
  <si>
    <r>
      <t>[</t>
    </r>
    <r>
      <rPr>
        <sz val="10"/>
        <rFont val="Arial"/>
        <family val="0"/>
      </rPr>
      <t>Waikiki is bounded by the</t>
    </r>
    <r>
      <rPr>
        <sz val="10"/>
        <rFont val="Arial"/>
        <family val="2"/>
      </rPr>
      <t xml:space="preserve"> Ala Wai Canal, Kapahulu Avenue, and the Pacific Ocean]</t>
    </r>
  </si>
  <si>
    <t xml:space="preserve">  PERSONS, FOR WAIKIKI:  1990 TO 2020</t>
  </si>
  <si>
    <t xml:space="preserve">Table 1.19-- RESIDENT AND DE FACTO POPULATION AND EMPLOYED </t>
  </si>
  <si>
    <t>Development &amp; Tourism.</t>
  </si>
  <si>
    <t xml:space="preserve">accessed April 17, 2023; and calculations by the Hawaii State Department of Business Economic </t>
  </si>
  <si>
    <t>&lt;https://www.census.gov/geographies/reference-files/time-series/geo/gazetteer-files.2020.html&gt;</t>
  </si>
  <si>
    <t>&lt;https://data.census.gov&gt; accessed April 17, 2023, and 2020 Gazetteer Files for the Counties of Hawaii</t>
  </si>
  <si>
    <t>accessed April 17, 2023, and 2020 Decennial Census Redistricting Data (PL 94-171), Table P1</t>
  </si>
  <si>
    <t>&lt;https://www.census.gov/programs-surveys/geography/guidance/geo-areas/urban-rural.html&gt;</t>
  </si>
  <si>
    <t xml:space="preserve">     Source:  U.S. Census Bureau, Urban and Rural, List of 2020 Census Urban Areas</t>
  </si>
  <si>
    <t>5/  Percent of state population for "state total" column; percent of county population for all other columns.</t>
  </si>
  <si>
    <t>4/  Percent of state land area for "state total" column; percent of county land area for all other columns.</t>
  </si>
  <si>
    <t>(1 square mile = 2.58998811 square kilometers).</t>
  </si>
  <si>
    <t xml:space="preserve">3/  The ANSI standard for converting square kilometers into square miles was used </t>
  </si>
  <si>
    <t>per square mile.</t>
  </si>
  <si>
    <t>square miles; percent land area in rural area was 100%; and population density of rural area was 6.8 persons</t>
  </si>
  <si>
    <t>that was rural population was 100%;  land area of the rural areas was 31.1 square kilometers which was 12.0</t>
  </si>
  <si>
    <t>area of 31.1 square kilometers which was 12.0 square miles; 2020 rural population of 82;  percent population</t>
  </si>
  <si>
    <t>2/  Maui County includes Kalawao County.  Kalawao County had a total resident population of 82; land</t>
  </si>
  <si>
    <t>criteria must encompass at least 2,000 housing units or have a population of at least 5,000.</t>
  </si>
  <si>
    <t xml:space="preserve">containing non-residential urban land uses. To qualify as an urban area, the territory identified according to </t>
  </si>
  <si>
    <t xml:space="preserve">minimum housing unit density and/or population density requirements. This includes adjacent territory </t>
  </si>
  <si>
    <t>1/  For the 2020 Census, an urban area comprised a densely settled core of census blocks that meet</t>
  </si>
  <si>
    <t>Density/sq. mi.</t>
  </si>
  <si>
    <t>Percent 5/</t>
  </si>
  <si>
    <t>Rural</t>
  </si>
  <si>
    <t>Urban area</t>
  </si>
  <si>
    <t>Percent 4/</t>
  </si>
  <si>
    <t>Square miles 3/</t>
  </si>
  <si>
    <t>Square kilometers</t>
  </si>
  <si>
    <t>Urban</t>
  </si>
  <si>
    <t>Maui 2/</t>
  </si>
  <si>
    <t>Geography and subject 1/</t>
  </si>
  <si>
    <t>[Based on the 2020 Census "urban" and "rural" area criteria]</t>
  </si>
  <si>
    <t>Table 1.20-- URBAN AND RURAL AREAS, BY COUNTY:  2020</t>
  </si>
  <si>
    <t>approximate location.</t>
  </si>
  <si>
    <t xml:space="preserve">Economic Development &amp; Tourism, Office of Planning, Hawaii Statewide GIS Program, calculation of </t>
  </si>
  <si>
    <t>time-series/geo/centers-population.html&gt; accessed April 22, 2022; and Hawaii State Department of Business,</t>
  </si>
  <si>
    <t>Source:  U.S. Census Bureau, Centers of Population &lt;https://www.census.gov/geographies/reference-files/</t>
  </si>
  <si>
    <t>post office location.</t>
  </si>
  <si>
    <t xml:space="preserve">1/  Wailuku Post Office has moved since 2010. Center of population for Maui County is 1.9 miles SE of 2010 </t>
  </si>
  <si>
    <t>5.1 mi. NE of Knudsen Gap</t>
  </si>
  <si>
    <t>1.1 mi. NW of Red Hill Elementary School</t>
  </si>
  <si>
    <t>2.2 mi SE of Wailuku Post Office 1/</t>
  </si>
  <si>
    <t>22.8 mi. W of Hilo</t>
  </si>
  <si>
    <t>Kaiwi Channel</t>
  </si>
  <si>
    <t>0.9 mi. NW of Red Hill Elementary School</t>
  </si>
  <si>
    <t>1.7 mi. SE of Wailuku Post Office</t>
  </si>
  <si>
    <t>22.1 mi. W of Hilo</t>
  </si>
  <si>
    <t>5 mi. N of Knudsen Gap</t>
  </si>
  <si>
    <t>0.8 mi. NW of Red Hill Elementary School</t>
  </si>
  <si>
    <t>1.3 mi. SE of Wailuku Post Office</t>
  </si>
  <si>
    <t>21.5 mi. W of Hilo</t>
  </si>
  <si>
    <t>Approximate location</t>
  </si>
  <si>
    <t>West          longitude            (degrees)</t>
  </si>
  <si>
    <t>North        latitude        (degrees)</t>
  </si>
  <si>
    <t xml:space="preserve">  map of the geographic area would balance perfectly if all of its residents were of identical weight]</t>
  </si>
  <si>
    <t>[The "center of population" is determined as the place where an imaginary, flat, weightless, and rigid</t>
  </si>
  <si>
    <t>Table 1.21-- CENTERS OF POPULATION, BY COUNTY:  2000 TO 2020</t>
  </si>
  <si>
    <t>&amp; Tourism.</t>
  </si>
  <si>
    <t xml:space="preserve">Reporting System data; and calculations by the Hawaii State Department of Business, Economic Development </t>
  </si>
  <si>
    <t xml:space="preserve">     Source:  U.S Department of Defense, Defense Manpower Data Center, Defense Enrollment Eligibility </t>
  </si>
  <si>
    <t xml:space="preserve">     2/  Includes Fleet Post Office and Unknown zip codes.</t>
  </si>
  <si>
    <t>address, and dependents are counted under their own mailing address, not their sponsor's.</t>
  </si>
  <si>
    <t>dependent, they are only counted in the "military personnel" category. Island data are based on mailing</t>
  </si>
  <si>
    <t>(DEERS) data for active duty military personnel and their dependents. If a person is both personnel and a</t>
  </si>
  <si>
    <t>1/  Based on Defense Manpower Data Center (DMDC) Defense Enrollment Eligibility Reporting System</t>
  </si>
  <si>
    <t>Space Force</t>
  </si>
  <si>
    <t>Other 2/</t>
  </si>
  <si>
    <t>Navy</t>
  </si>
  <si>
    <t>Other dependents</t>
  </si>
  <si>
    <t>Children</t>
  </si>
  <si>
    <t>Spouses</t>
  </si>
  <si>
    <t>Dependents in Hawaii</t>
  </si>
  <si>
    <t>Military personnel</t>
  </si>
  <si>
    <t>Personnel and dependents</t>
  </si>
  <si>
    <t>Service and island 1/</t>
  </si>
  <si>
    <t xml:space="preserve">  ISLAND:  JUNE 30, 2022 -- Con.</t>
  </si>
  <si>
    <t>Table 1.22-- MILITARY PERSONNEL AND DEPENDENTS, BY SERVICE AND</t>
  </si>
  <si>
    <t>Marine Corps</t>
  </si>
  <si>
    <t>Coast Guard</t>
  </si>
  <si>
    <t>Army</t>
  </si>
  <si>
    <t>Air Force</t>
  </si>
  <si>
    <t xml:space="preserve">  ISLAND:  JUNE 30, 2022</t>
  </si>
  <si>
    <t>accessed June 29, 2018.</t>
  </si>
  <si>
    <t>(June 2018) &lt;http://dbedt.hawaii.gov/economic/economic-forecast/2045-long-range-forecast/&gt;</t>
  </si>
  <si>
    <r>
      <t xml:space="preserve">Economic Projections for the State of Hawaii to 2045 - DBEDT 2045 Series, </t>
    </r>
    <r>
      <rPr>
        <sz val="10"/>
        <rFont val="Times New Roman"/>
        <family val="1"/>
      </rPr>
      <t>Tables A-2 to A-6</t>
    </r>
  </si>
  <si>
    <r>
      <rPr>
        <sz val="10"/>
        <rFont val="Times New Roman"/>
        <family val="1"/>
      </rPr>
      <t xml:space="preserve">     Source:  Hawaii State Department of Business, Economic Development &amp; Tourism, </t>
    </r>
    <r>
      <rPr>
        <i/>
        <sz val="10"/>
        <rFont val="Times New Roman"/>
        <family val="1"/>
      </rPr>
      <t xml:space="preserve">Population and </t>
    </r>
  </si>
  <si>
    <t xml:space="preserve">     3/  Population estimate figure for July 1 from the U.S. Census Bureau.</t>
  </si>
  <si>
    <t xml:space="preserve">     2/  The resident population is defined as the number of persons whose usual place of residence is in an</t>
  </si>
  <si>
    <t xml:space="preserve">     1/  Maui County including Kalawao County.</t>
  </si>
  <si>
    <t>2016 3/</t>
  </si>
  <si>
    <t>2010 3/</t>
  </si>
  <si>
    <t xml:space="preserve">   population (%)</t>
  </si>
  <si>
    <t>Share of state resident</t>
  </si>
  <si>
    <t>2040-2045</t>
  </si>
  <si>
    <t>2035-2040</t>
  </si>
  <si>
    <t>2030-2035</t>
  </si>
  <si>
    <t>2025-2030</t>
  </si>
  <si>
    <t>2020-2025</t>
  </si>
  <si>
    <t>2016-2020</t>
  </si>
  <si>
    <t>2010-2016 3/</t>
  </si>
  <si>
    <t>Annual growth rate (%)</t>
  </si>
  <si>
    <t xml:space="preserve">Kauai </t>
  </si>
  <si>
    <t xml:space="preserve">Hawaii </t>
  </si>
  <si>
    <t>State             total</t>
  </si>
  <si>
    <t>Type of population                        and year</t>
  </si>
  <si>
    <t>Other counties</t>
  </si>
  <si>
    <r>
      <t>[</t>
    </r>
    <r>
      <rPr>
        <sz val="10"/>
        <rFont val="Arial"/>
        <family val="2"/>
      </rPr>
      <t>As of July 1</t>
    </r>
    <r>
      <rPr>
        <sz val="10"/>
        <rFont val="Arial"/>
        <family val="0"/>
      </rPr>
      <t>]</t>
    </r>
  </si>
  <si>
    <t>2010 TO 2045</t>
  </si>
  <si>
    <t xml:space="preserve">Table 1.23-- RESIDENT POPULATION PROJECTIONS, BY COUNTY:  </t>
  </si>
  <si>
    <r>
      <rPr>
        <i/>
        <sz val="10"/>
        <rFont val="Times New Roman"/>
        <family val="1"/>
      </rPr>
      <t>to 204</t>
    </r>
    <r>
      <rPr>
        <sz val="10"/>
        <rFont val="Times New Roman"/>
        <family val="1"/>
      </rPr>
      <t>5</t>
    </r>
    <r>
      <rPr>
        <i/>
        <sz val="10"/>
        <rFont val="Times New Roman"/>
        <family val="1"/>
      </rPr>
      <t xml:space="preserve"> - DBEDT 2045 Series, </t>
    </r>
    <r>
      <rPr>
        <sz val="10"/>
        <rFont val="Times New Roman"/>
        <family val="1"/>
      </rPr>
      <t>Tables A-7 to A-9 (June 2018) &lt;http://dbedt.hawaii.gov/economic/economic-forecast/2045-long-range-forecast/&gt;</t>
    </r>
  </si>
  <si>
    <r>
      <t xml:space="preserve">     Source:  Hawaii State Department of Business, Economic Development &amp; Tourism,</t>
    </r>
    <r>
      <rPr>
        <i/>
        <sz val="10"/>
        <rFont val="Times New Roman"/>
        <family val="1"/>
      </rPr>
      <t xml:space="preserve"> Population and Economic Projections for the State of Hawaii </t>
    </r>
  </si>
  <si>
    <t xml:space="preserve">     1/  Population estimates for July 1 from the U.S. Census Bureau.</t>
  </si>
  <si>
    <t>85 &amp; over</t>
  </si>
  <si>
    <t>80 to 84</t>
  </si>
  <si>
    <t>75 to 79</t>
  </si>
  <si>
    <t>70 to 74</t>
  </si>
  <si>
    <t>65 to 69</t>
  </si>
  <si>
    <t>60 to 64</t>
  </si>
  <si>
    <t>55 to 59</t>
  </si>
  <si>
    <t>50 to 54</t>
  </si>
  <si>
    <t>45 to 49</t>
  </si>
  <si>
    <t>40 to 44</t>
  </si>
  <si>
    <t>35 to 39</t>
  </si>
  <si>
    <t>30 to 34</t>
  </si>
  <si>
    <t>25 to 29</t>
  </si>
  <si>
    <t>20 to 24</t>
  </si>
  <si>
    <t>15 to 19</t>
  </si>
  <si>
    <t>10 to 14</t>
  </si>
  <si>
    <t>5 to 9</t>
  </si>
  <si>
    <t>Under 5</t>
  </si>
  <si>
    <t>Female</t>
  </si>
  <si>
    <t>Male</t>
  </si>
  <si>
    <t>Both     sexes</t>
  </si>
  <si>
    <t>Both       sexes</t>
  </si>
  <si>
    <t>Age group           (in years)</t>
  </si>
  <si>
    <t>Table 1.24-- RESIDENT POPULATION PROJECTIONS, BY AGE AND SEX:  2010 TO 2045 -- Con.</t>
  </si>
  <si>
    <t>Both      sexes</t>
  </si>
  <si>
    <t>2016 1/</t>
  </si>
  <si>
    <t>2010 1/</t>
  </si>
  <si>
    <t>[As of July 1]</t>
  </si>
  <si>
    <t>Table 1.24-- RESIDENT POPULATION PROJECTIONS, BY AGE AND SEX:  2010 TO 2045</t>
  </si>
  <si>
    <t xml:space="preserve"> &lt;http://dbedt.hawaii.gov/economic/economic-forecast/2045-long-range-forecast/&gt;</t>
  </si>
  <si>
    <r>
      <t xml:space="preserve">Economic Projections for the State of Hawaii to 2045 - DBEDT 2045 Series </t>
    </r>
    <r>
      <rPr>
        <sz val="10"/>
        <rFont val="Times New Roman"/>
        <family val="1"/>
      </rPr>
      <t>(June 2018), Tables A-2 to A-6</t>
    </r>
  </si>
  <si>
    <r>
      <t xml:space="preserve">     Source:  Hawaii State Department of Business, Economic Development &amp; Tourism, </t>
    </r>
    <r>
      <rPr>
        <i/>
        <sz val="10"/>
        <rFont val="Times New Roman"/>
        <family val="1"/>
      </rPr>
      <t xml:space="preserve">Population and </t>
    </r>
  </si>
  <si>
    <t>3/  Projections by the Department of Business, Economic Development &amp; Tourism.</t>
  </si>
  <si>
    <t>2/  Population estimates for July 1 from the U.S. Census Bureau.</t>
  </si>
  <si>
    <t>1/  Maui County including Kalawao County.</t>
  </si>
  <si>
    <t>2010-2016</t>
  </si>
  <si>
    <t>2045 3/</t>
  </si>
  <si>
    <t>2040 3/</t>
  </si>
  <si>
    <t>2035 3/</t>
  </si>
  <si>
    <t>2030 3/</t>
  </si>
  <si>
    <t>2025 3/</t>
  </si>
  <si>
    <t>2016 2/</t>
  </si>
  <si>
    <t>De facto population</t>
  </si>
  <si>
    <t>Maui                         County 1/</t>
  </si>
  <si>
    <t>Kauai     County</t>
  </si>
  <si>
    <t>Hawaii     County</t>
  </si>
  <si>
    <t>Type and year</t>
  </si>
  <si>
    <t xml:space="preserve">  an average daily census]</t>
  </si>
  <si>
    <t xml:space="preserve">  residence.  Includes visitors present but excludes residents temporarily absent, both calculated as</t>
  </si>
  <si>
    <t>[Includes all persons physically present in an area, regardless of military status or usual place of</t>
  </si>
  <si>
    <t xml:space="preserve">  2010 TO 2045</t>
  </si>
  <si>
    <t>Table 1.25-- DE FACTO POPULATION PROJECTIONS, BY COUNTY:</t>
  </si>
  <si>
    <t>accessed June 5, 2023.</t>
  </si>
  <si>
    <t xml:space="preserve">     Source:  U.S. Census Bureau, 2010 and 2020 Decennial Census, Table DP1 &lt;https://data.census.gov&gt;</t>
  </si>
  <si>
    <t>Median age</t>
  </si>
  <si>
    <t>85 years and over</t>
  </si>
  <si>
    <t>65 years and over</t>
  </si>
  <si>
    <t>21 years and over</t>
  </si>
  <si>
    <t>18 years and over</t>
  </si>
  <si>
    <t>16 years and over</t>
  </si>
  <si>
    <t>80 to 84 years</t>
  </si>
  <si>
    <t>75 to 79 years</t>
  </si>
  <si>
    <t>70 to 74 years</t>
  </si>
  <si>
    <t>65 to 69 years</t>
  </si>
  <si>
    <t>60 to 64 years</t>
  </si>
  <si>
    <t>55 to 59 years</t>
  </si>
  <si>
    <t>50 to 54 years</t>
  </si>
  <si>
    <t>45 to 49 years</t>
  </si>
  <si>
    <t>40 to 44 years</t>
  </si>
  <si>
    <t>35 to 39 years</t>
  </si>
  <si>
    <t>30 to 34 years</t>
  </si>
  <si>
    <t>25 to 29 years</t>
  </si>
  <si>
    <t>20 to 24 years</t>
  </si>
  <si>
    <t>15 to 19 years</t>
  </si>
  <si>
    <t>10 to 14 years</t>
  </si>
  <si>
    <t>5 to 9 years</t>
  </si>
  <si>
    <t>Under 5 years</t>
  </si>
  <si>
    <t>All ages</t>
  </si>
  <si>
    <t>Age group</t>
  </si>
  <si>
    <t>Table 1.26-- RESIDENT POPULATION, BY AGE AND SEX:  2010 AND 2020</t>
  </si>
  <si>
    <t>&lt;https://www.census.gov/programs-surveys/popest.html&gt; accessed July 11, 2023.</t>
  </si>
  <si>
    <t xml:space="preserve">     Source:  U.S. Census Bureau, Population Division, Table SC-EST2022-AGESEX-15 (June 2023)</t>
  </si>
  <si>
    <t>and 2020 Demographic Analysis.</t>
  </si>
  <si>
    <t xml:space="preserve">1/  The April 1, 2020 Population Estimates Base are developed from the 2020 Census, Vintage 2020 Estimates, </t>
  </si>
  <si>
    <t>Median age (years)</t>
  </si>
  <si>
    <t>15 to 44 years</t>
  </si>
  <si>
    <t>45 to 64 years</t>
  </si>
  <si>
    <t>25 to 44 years</t>
  </si>
  <si>
    <t>18 to 24 years</t>
  </si>
  <si>
    <t>18 to 64 years</t>
  </si>
  <si>
    <t>14 to 17 years</t>
  </si>
  <si>
    <t>5 to 13 years</t>
  </si>
  <si>
    <t>Under 18 years</t>
  </si>
  <si>
    <t>85 and over</t>
  </si>
  <si>
    <t>Both sexes</t>
  </si>
  <si>
    <t>July 1, 2022</t>
  </si>
  <si>
    <t>April 1, 2020 1/</t>
  </si>
  <si>
    <t>Table 1.27-- RESIDENT POPULATION, BY AGE AND SEX:  2020 AND 2022</t>
  </si>
  <si>
    <t xml:space="preserve">&lt;https://www.census.gov/programs-surveys/popest.html&gt; accessed July 13, 2023; and calculations by </t>
  </si>
  <si>
    <t xml:space="preserve">SC-EST2022-AGESEX-15 and SC-EST2022-AGESEX-CIV (June 2023) </t>
  </si>
  <si>
    <t xml:space="preserve">     Source:  U.S. Census Bureau, Population Division, Population and Housing Unit Estimates, Tables</t>
  </si>
  <si>
    <t xml:space="preserve">     2/  Includes military dependents.</t>
  </si>
  <si>
    <t>Civilian 2/</t>
  </si>
  <si>
    <t xml:space="preserve">  excludes visitors present]</t>
  </si>
  <si>
    <t>[Total includes military personnel stationed or homeported in Hawaii and residents temporarily absent;</t>
  </si>
  <si>
    <t xml:space="preserve">  STATUS:  2020 AND 2022</t>
  </si>
  <si>
    <t xml:space="preserve">Table 1.28-- RESIDENT POPULATION ESTIMATES BY AGE AND MILITARY </t>
  </si>
  <si>
    <t>July 11, 2023; and calculations by the Hawaii State Department of Business, Economic Development &amp; Tourism.</t>
  </si>
  <si>
    <t>CC-EST2022-AGESEX-15 (June 2023) &lt;https://www.census.gov/programs-surveys/popest.html&gt; accessed</t>
  </si>
  <si>
    <t xml:space="preserve">     Source:  U.S. Census Bureau, Population Division, Tables SC-EST2022-AGESEX-15 and </t>
  </si>
  <si>
    <t>ratio of 60 means that there are 60 dependent people to every 100 working-age persons.</t>
  </si>
  <si>
    <t>of the working population (persons between the ages of 18 and 64 years old). For example, a dependency</t>
  </si>
  <si>
    <t xml:space="preserve">     2/  Number of dependent persons (persons under 18 years and persons 65 years and over) as a proportion </t>
  </si>
  <si>
    <t xml:space="preserve">  2022 -- Con.</t>
  </si>
  <si>
    <t>Table 1.29-- RESIDENT POPULATION BY AGE GROUP, BY COUNTY:</t>
  </si>
  <si>
    <t>Dependency ratio 2/</t>
  </si>
  <si>
    <t>In percent</t>
  </si>
  <si>
    <t xml:space="preserve">  85 years and over</t>
  </si>
  <si>
    <t xml:space="preserve">  80 to 84 years</t>
  </si>
  <si>
    <t xml:space="preserve">  75 to 79 years</t>
  </si>
  <si>
    <t xml:space="preserve">  70 to 74 years</t>
  </si>
  <si>
    <t xml:space="preserve">  65 to 69 years</t>
  </si>
  <si>
    <t xml:space="preserve">  60 to 64 years</t>
  </si>
  <si>
    <t xml:space="preserve">  55 to 59 years</t>
  </si>
  <si>
    <t xml:space="preserve">  50 to 54 years</t>
  </si>
  <si>
    <t xml:space="preserve">  45 to 49 years</t>
  </si>
  <si>
    <t xml:space="preserve">  40 to 44 years</t>
  </si>
  <si>
    <t xml:space="preserve">  35 to 39 years</t>
  </si>
  <si>
    <t xml:space="preserve">  30 to 34 years</t>
  </si>
  <si>
    <t xml:space="preserve">  25 to 29 years</t>
  </si>
  <si>
    <t xml:space="preserve">  20 to 24 years</t>
  </si>
  <si>
    <t xml:space="preserve">  15 to 19 years</t>
  </si>
  <si>
    <t xml:space="preserve">  10 to 14 years</t>
  </si>
  <si>
    <t xml:space="preserve">  5 to 9 years</t>
  </si>
  <si>
    <t xml:space="preserve">  Under 5 years</t>
  </si>
  <si>
    <t>Maui         County 1/</t>
  </si>
  <si>
    <t>Kauai    County</t>
  </si>
  <si>
    <t>State               total</t>
  </si>
  <si>
    <t xml:space="preserve">  temporarily absent; excludes visitors present]</t>
  </si>
  <si>
    <t xml:space="preserve">[As of July 1.  Includes military personnel stationed or homeported in Hawaii and residents </t>
  </si>
  <si>
    <t>Table 1.29-- RESIDENT POPULATION BY AGE GROUP, BY COUNTY:  2022</t>
  </si>
  <si>
    <t xml:space="preserve"> June 5, 2023.</t>
  </si>
  <si>
    <t xml:space="preserve">     Source:  U.S. Census Bureau, 2020 Decennial Census, Table DP1 &lt;https://data.census.gov&gt; accessed</t>
  </si>
  <si>
    <t>62 years and over</t>
  </si>
  <si>
    <t>Maui
County</t>
  </si>
  <si>
    <t>State
total</t>
  </si>
  <si>
    <t xml:space="preserve">  Includes military personnel stationed or homeported in Hawaii and residents temporarily absent;</t>
  </si>
  <si>
    <t>[As of April 1.  Based on place of usual residence, regardless of physical location on the census date.</t>
  </si>
  <si>
    <t xml:space="preserve">Table 1.30-- RESIDENT POPULATION BY AGE, BY COUNTY:  2020                                </t>
  </si>
  <si>
    <t xml:space="preserve">     Source: U.S. Census Bureau, 2020 Census Redistricting Data (P.L. 94-171) Summary File (September 2021);</t>
  </si>
  <si>
    <t>Native Hawaiian and Other Pacific Islander, and White.</t>
  </si>
  <si>
    <t>Native Hawaiian, and White" is included in following "major race alone or in combination" categories: Asian,</t>
  </si>
  <si>
    <t>because individuals may be of more than one race.  For example, a person indicating their race as "Japanese,</t>
  </si>
  <si>
    <t xml:space="preserve">categories may add to more than the total population, and the six percentages may add to more than 100 percent </t>
  </si>
  <si>
    <t xml:space="preserve">     2/  Alone or in combination with one or more of the six categories listed in footnote 1.  Numbers for the six </t>
  </si>
  <si>
    <t>under the Asian "race alone" category.</t>
  </si>
  <si>
    <t xml:space="preserve">alone" category for that major race.  For example, if a person selected Japanese and Chinese, they are counted </t>
  </si>
  <si>
    <t>selected two or more detailed races within the same major race category, the person is counted under the "race</t>
  </si>
  <si>
    <t xml:space="preserve">Alaska Native, (d) Asian, (e) Native Hawaiian and Other Pacific Islander, and (f) Some other race.  If a person </t>
  </si>
  <si>
    <t xml:space="preserve">     1/  One of the following six categories: (a) White, (b) Black or African American, (c) American Indian and </t>
  </si>
  <si>
    <t>Some other race</t>
  </si>
  <si>
    <t>Native Hawaiian and Other Pacific Islander</t>
  </si>
  <si>
    <t>Asian</t>
  </si>
  <si>
    <t>American Indian and Alaska Native</t>
  </si>
  <si>
    <t>Black or African American</t>
  </si>
  <si>
    <t>White</t>
  </si>
  <si>
    <t>Race alone or in combination 2/</t>
  </si>
  <si>
    <t>Race alone 1/</t>
  </si>
  <si>
    <t>Percent</t>
  </si>
  <si>
    <t>Change between
2010 and 2020</t>
  </si>
  <si>
    <t>2020
Census</t>
  </si>
  <si>
    <t>2010
Census</t>
  </si>
  <si>
    <t>Table 1.31-- POPULATION BY MAJOR RACE:  2010 AND 2020</t>
  </si>
  <si>
    <t xml:space="preserve">     Source:  U.S. Census Bureau, 2020 Decennial Census, Table DP1 &lt;https://data.census.gov&gt; accessed June 6, 2023.</t>
  </si>
  <si>
    <t xml:space="preserve">2/  Total races tallied. The figures add to more than the total population because individuals may report more than one race. </t>
  </si>
  <si>
    <t>major race category.</t>
  </si>
  <si>
    <t xml:space="preserve">1/  Includes persons selecting one race in the major race category only and persons selecting two or more races, all of which are races in the same </t>
  </si>
  <si>
    <t>White alone</t>
  </si>
  <si>
    <t>Not Hispanic or Latino</t>
  </si>
  <si>
    <t>Hispanic or Latino (of any race)</t>
  </si>
  <si>
    <t>Race alone or in combination with one or more other races 2/</t>
  </si>
  <si>
    <t>Two or more races</t>
  </si>
  <si>
    <t>Native Hawaiian and Other Pacific Islander 1/</t>
  </si>
  <si>
    <t>Asian 1/</t>
  </si>
  <si>
    <t>One race</t>
  </si>
  <si>
    <t>City and County of  Honolulu</t>
  </si>
  <si>
    <t>Race and Hispanic origin</t>
  </si>
  <si>
    <t>Table 1.32-- RACE AND HISPANIC ORIGIN, BY COUNTY:  2020</t>
  </si>
  <si>
    <t>accessed March 1, 2012.</t>
  </si>
  <si>
    <t>Summary File 2 Hawaii (March 1, 2012) &lt;http://factfinder2.census.gov/faces/nav/jsf/pages/index.xhtml&gt;</t>
  </si>
  <si>
    <t xml:space="preserve">&lt;http://factfinder2.census.gov/faces/nav/jsf/pages/index.xhtml&gt; accessed June 16, 2011 and 2010 Census </t>
  </si>
  <si>
    <t xml:space="preserve">     Source:  U.S. Census Bureau, 2010 Census Summary File 1 Hawaii (June 16, 2011)</t>
  </si>
  <si>
    <t xml:space="preserve">Taiwanese in the "race alone or in combination" group.  </t>
  </si>
  <si>
    <t>and "Taiwanese".  The figures presented include 898 Taiwanese in the "race alone" group and 1,161</t>
  </si>
  <si>
    <t xml:space="preserve">     3/  Includes people who chose "Chinese" or "Taiwanese" as well as people who chose both "Chinese"</t>
  </si>
  <si>
    <t xml:space="preserve">Hawaiian race categories.   </t>
  </si>
  <si>
    <r>
      <t xml:space="preserve">indicating "White </t>
    </r>
    <r>
      <rPr>
        <i/>
        <sz val="10"/>
        <rFont val="Times New Roman"/>
        <family val="1"/>
      </rPr>
      <t>and</t>
    </r>
    <r>
      <rPr>
        <sz val="10"/>
        <rFont val="Times New Roman"/>
        <family val="1"/>
      </rPr>
      <t xml:space="preserve"> Japanese </t>
    </r>
    <r>
      <rPr>
        <i/>
        <sz val="10"/>
        <rFont val="Times New Roman"/>
        <family val="1"/>
      </rPr>
      <t xml:space="preserve">and </t>
    </r>
    <r>
      <rPr>
        <sz val="10"/>
        <rFont val="Times New Roman"/>
        <family val="1"/>
      </rPr>
      <t xml:space="preserve">Native Hawaiian" is included in the White, Japanese, and Native </t>
    </r>
  </si>
  <si>
    <t xml:space="preserve">"race alone or in combination" column may add to more than the total population.  For example, a person </t>
  </si>
  <si>
    <t xml:space="preserve">     2/  People who chose only one race or those who have chosen two or more races.  Numbers for the</t>
  </si>
  <si>
    <t xml:space="preserve">     1/  People who chose only one race.</t>
  </si>
  <si>
    <t>Table 1.33-- RESIDENT POPULATION FOR SELECTED RACES:  2010 -- Con.</t>
  </si>
  <si>
    <t xml:space="preserve">  Bhutanese</t>
  </si>
  <si>
    <t xml:space="preserve">  Bangladeshi</t>
  </si>
  <si>
    <t xml:space="preserve">  Hmong</t>
  </si>
  <si>
    <t>I-Kiribati</t>
  </si>
  <si>
    <t xml:space="preserve">  Nepalese</t>
  </si>
  <si>
    <t>Mongolian</t>
  </si>
  <si>
    <t xml:space="preserve">  Malaysian</t>
  </si>
  <si>
    <t xml:space="preserve">  Sri Lankan</t>
  </si>
  <si>
    <t>Yapese</t>
  </si>
  <si>
    <t xml:space="preserve">  Burmese</t>
  </si>
  <si>
    <t xml:space="preserve">  Pakistani</t>
  </si>
  <si>
    <t>Kosraean</t>
  </si>
  <si>
    <t>Tokelauan</t>
  </si>
  <si>
    <t>Tahitian</t>
  </si>
  <si>
    <t xml:space="preserve">  Cambodian</t>
  </si>
  <si>
    <t xml:space="preserve">  Fijian</t>
  </si>
  <si>
    <t>Pohnpeian</t>
  </si>
  <si>
    <t xml:space="preserve">  Indonesian</t>
  </si>
  <si>
    <t>Palauan</t>
  </si>
  <si>
    <t>Chuukese</t>
  </si>
  <si>
    <t xml:space="preserve">  Laotian</t>
  </si>
  <si>
    <t xml:space="preserve">  Thai</t>
  </si>
  <si>
    <t>Okinawan</t>
  </si>
  <si>
    <t xml:space="preserve">  Asian Indian</t>
  </si>
  <si>
    <t xml:space="preserve">  Guamanian or Chamorro</t>
  </si>
  <si>
    <t xml:space="preserve">  Marshallese</t>
  </si>
  <si>
    <t xml:space="preserve">  American Indian and Alaska Native</t>
  </si>
  <si>
    <t xml:space="preserve">  Tongan</t>
  </si>
  <si>
    <t xml:space="preserve">  Vietnamese</t>
  </si>
  <si>
    <t xml:space="preserve">  Samoan</t>
  </si>
  <si>
    <t xml:space="preserve">  Black or African American</t>
  </si>
  <si>
    <t xml:space="preserve">  Korean</t>
  </si>
  <si>
    <t xml:space="preserve">  Chinese 3/</t>
  </si>
  <si>
    <t xml:space="preserve">  Native Hawaiian</t>
  </si>
  <si>
    <t xml:space="preserve">  Japanese</t>
  </si>
  <si>
    <t xml:space="preserve">  Filipino</t>
  </si>
  <si>
    <t xml:space="preserve">  White</t>
  </si>
  <si>
    <t>Race alone or in combin-               ation 2/</t>
  </si>
  <si>
    <t>Race</t>
  </si>
  <si>
    <t>Race                   alone 1/</t>
  </si>
  <si>
    <t>Table 1.33-- RESIDENT POPULATION FOR SELECTED RACES:  2010</t>
  </si>
  <si>
    <t xml:space="preserve">B02008, B02009, B02010, B02015, B02016, B02018, and B02019 &lt;https://data.census.gov&gt; accessed </t>
  </si>
  <si>
    <t xml:space="preserve">     Source:  U.S. Census Bureau, 2021 American Community Survey 5-Year Estimates, Tables B02001, </t>
  </si>
  <si>
    <t>tallied into separate groups.</t>
  </si>
  <si>
    <t xml:space="preserve">     7/  Includes the generic term "Melanesian" and the remaining Melanesian write-in responses that were not</t>
  </si>
  <si>
    <t>specific race.</t>
  </si>
  <si>
    <t>groups, and respondents who checked the "Other Asian" category on the questionnaire without writing in a</t>
  </si>
  <si>
    <t xml:space="preserve">     6/  Includes the generic term "Asian," the remaining Asian write-in responses that were not tallied into separate </t>
  </si>
  <si>
    <t>category on the questionnaire without writing in a specific race.</t>
  </si>
  <si>
    <t xml:space="preserve">     5/  Includes the generic term "Pacific Islander" and respondents who checked the "Other Pacific Islander" </t>
  </si>
  <si>
    <t xml:space="preserve">     4/  Includes the generic term "Polynesian" and the remaining Polynesian write-in responses that were not</t>
  </si>
  <si>
    <t xml:space="preserve">     3/  Includes the generic term "Micronesian" and the remaining Micronesian write-in responses that were not </t>
  </si>
  <si>
    <t xml:space="preserve">Hawaiian race categories. </t>
  </si>
  <si>
    <t xml:space="preserve">"race alone or in combination" column add to more than the total population.  For example, a person </t>
  </si>
  <si>
    <t xml:space="preserve">     2/  People who chose only one race or those who have chosen two or more races.  Figures for the</t>
  </si>
  <si>
    <t>Table 1.34-- RESIDENT POPULATION FOR DETAILED RACES:  2021 -- Con.</t>
  </si>
  <si>
    <t>Other Melanesian 7/</t>
  </si>
  <si>
    <t>Malaysian</t>
  </si>
  <si>
    <t>Fijian</t>
  </si>
  <si>
    <t>Bangladeshi</t>
  </si>
  <si>
    <t>Nepalese</t>
  </si>
  <si>
    <t>Pakistani</t>
  </si>
  <si>
    <t>Burmese</t>
  </si>
  <si>
    <t>Hmong</t>
  </si>
  <si>
    <t>Sri Lankan</t>
  </si>
  <si>
    <t>Other Pacific Islander 5/</t>
  </si>
  <si>
    <t>Cambodian</t>
  </si>
  <si>
    <t>Indonesian</t>
  </si>
  <si>
    <t>Laotian</t>
  </si>
  <si>
    <t>Other Asian 6/</t>
  </si>
  <si>
    <t>Other Polynesian 4/</t>
  </si>
  <si>
    <t>Taiwanese</t>
  </si>
  <si>
    <t>Thai</t>
  </si>
  <si>
    <t>Chamorro</t>
  </si>
  <si>
    <t>Asian Indian</t>
  </si>
  <si>
    <t>Marshallese</t>
  </si>
  <si>
    <t xml:space="preserve">American Indian and Alaska Native </t>
  </si>
  <si>
    <t>Tongan</t>
  </si>
  <si>
    <t>Other Micronesian 3/</t>
  </si>
  <si>
    <t>Vietnamese</t>
  </si>
  <si>
    <t>Samoan</t>
  </si>
  <si>
    <t>Korean</t>
  </si>
  <si>
    <t xml:space="preserve">Black or African American </t>
  </si>
  <si>
    <t>Chinese, except Taiwanese</t>
  </si>
  <si>
    <t>Native Hawaiian</t>
  </si>
  <si>
    <t>Japanese</t>
  </si>
  <si>
    <t>Filipino</t>
  </si>
  <si>
    <t xml:space="preserve">White </t>
  </si>
  <si>
    <t>Estimate</t>
  </si>
  <si>
    <t>[Based on a sample and subject to sampling variability]</t>
  </si>
  <si>
    <t>Table 1.34-- RESIDENT POPULATION FOR DETAILED RACES:  2021</t>
  </si>
  <si>
    <t xml:space="preserve">     Source:  U.S. Census Bureau, Census 2000 Summary File 1 Hawaii (July 25, 2001) and 2010 Census Summary File 1 (June 16, 2011); calculations by the</t>
  </si>
  <si>
    <t xml:space="preserve">     4/  Excludes Taiwanese.</t>
  </si>
  <si>
    <t xml:space="preserve">     3/  Does not match "Asian" total for five major races found in Table 1.33 due to the difference in counting methodology.</t>
  </si>
  <si>
    <t xml:space="preserve">than one detailed Asian race.  For example, a person indicating "Filipino and Japanese"  is included with both the Filipino and Japanese categories.  </t>
  </si>
  <si>
    <t>race groups may add to more than the total Asian population, and the percentages may add to more than 100 percent because individuals may be of more</t>
  </si>
  <si>
    <t xml:space="preserve">     2/  People who chose only one race or people who have chosen two or more races, one of which is an "Asian" race.  Numbers for the detailed Asian </t>
  </si>
  <si>
    <t>Southeast Asia or the Indian subcontinent.</t>
  </si>
  <si>
    <t xml:space="preserve">     1/  People who chose only one race and it was an "Asian" race.  An "Asian" is a person having origins in any of the original peoples of the Far East,</t>
  </si>
  <si>
    <t xml:space="preserve">  Taiwanese</t>
  </si>
  <si>
    <t xml:space="preserve">  Chinese 4/</t>
  </si>
  <si>
    <t>3/ 482,873</t>
  </si>
  <si>
    <t>3/ 469,180</t>
  </si>
  <si>
    <t>Total Asian</t>
  </si>
  <si>
    <t>Numerical</t>
  </si>
  <si>
    <t>Detailed population</t>
  </si>
  <si>
    <t>Race alone or in combination</t>
  </si>
  <si>
    <t>Race alone</t>
  </si>
  <si>
    <t>Race       alone 1/</t>
  </si>
  <si>
    <t>Change between 2000 and 2010</t>
  </si>
  <si>
    <t>2010 Census</t>
  </si>
  <si>
    <t>2000 Census</t>
  </si>
  <si>
    <t>Table 1.35-- POPULATION BY SELECTED DETAILED ASIAN RACE:  2000 AND 2010</t>
  </si>
  <si>
    <t>methodology.</t>
  </si>
  <si>
    <t xml:space="preserve">     3/  Does not match the "Native Hawaiian and Other Pacific Islander" total for five major races in Table 1.36 due to the difference in counting </t>
  </si>
  <si>
    <t xml:space="preserve">included with the Native Hawaiian, Samoan and Chamorro categories.  </t>
  </si>
  <si>
    <t>100% because individuals may be of more than one detailed NHOPI race, e.g., a person indicating "Native Hawaiian and Samoan and Chamorro" is</t>
  </si>
  <si>
    <t>(NHOPI) race.  Numbers for detailed NHOPI race groups may add to more than the total NHOPI population, and the percentages may add to more than</t>
  </si>
  <si>
    <t xml:space="preserve">     2/  People who chose only one race or those who have chosen two or more races, one of which is a "Native Hawaiian and Other Pacific Islander" </t>
  </si>
  <si>
    <t>is a person having origins in any of the original peoples of the Hawaii, Guam, Samoa, or other Pacific Islands.</t>
  </si>
  <si>
    <t xml:space="preserve">     1/  People who chose only one race and it was a "Native Hawaiian and Other Pacific Islander" race.  A "Native Hawaiian and Other Pacific Islander" </t>
  </si>
  <si>
    <t>Guamanian or Chamorro</t>
  </si>
  <si>
    <t>3/ 129,779</t>
  </si>
  <si>
    <t>3/ 110,151</t>
  </si>
  <si>
    <t>Total Native Hawaiian and
  Other Pacific Islander</t>
  </si>
  <si>
    <t>Race alone or in combination  2/</t>
  </si>
  <si>
    <t xml:space="preserve">  PACIFIC ISLANDER RACE:  2000 AND 2010</t>
  </si>
  <si>
    <t>Table 1.36-- POPULATION BY SELECTED DETAILED NATIVE HAWAIIAN AND OTHER</t>
  </si>
  <si>
    <t>SF1 100% Data &lt;http://factfinder2.census.gov/faces/nav/jsf/pages/index.xhtml&gt; accessed November 3, 2011.</t>
  </si>
  <si>
    <t xml:space="preserve">     Source: U.S. Bureau of the Census, Census 2000 Summary File 1 Hawaii (July 25, 2001) and 2010 Census</t>
  </si>
  <si>
    <t xml:space="preserve">included with the Native Hawaiian, Samoan and Chinese categories.  </t>
  </si>
  <si>
    <r>
      <t xml:space="preserve">may be of more than one race, i.e., a person indicating "Native Hawaiian </t>
    </r>
    <r>
      <rPr>
        <i/>
        <sz val="10"/>
        <rFont val="Times New Roman"/>
        <family val="1"/>
      </rPr>
      <t>and</t>
    </r>
    <r>
      <rPr>
        <sz val="10"/>
        <rFont val="Times New Roman"/>
        <family val="1"/>
      </rPr>
      <t xml:space="preserve"> Samoan </t>
    </r>
    <r>
      <rPr>
        <i/>
        <sz val="10"/>
        <rFont val="Times New Roman"/>
        <family val="1"/>
      </rPr>
      <t>and</t>
    </r>
    <r>
      <rPr>
        <sz val="10"/>
        <rFont val="Times New Roman"/>
        <family val="1"/>
      </rPr>
      <t xml:space="preserve"> Chinese" is </t>
    </r>
  </si>
  <si>
    <t xml:space="preserve">"Native Hawaiian."  Numbers for race groups may add to more than the total population because individuals </t>
  </si>
  <si>
    <t xml:space="preserve">     2/  People who chose only one race or those who have chosen two or more races, one of which is a </t>
  </si>
  <si>
    <t xml:space="preserve">     1/  People who chose only one race and it was "Native Hawaiian."</t>
  </si>
  <si>
    <t>states in the U.S.</t>
  </si>
  <si>
    <t>Remainder of the</t>
  </si>
  <si>
    <t>Alaska</t>
  </si>
  <si>
    <t>Ohio</t>
  </si>
  <si>
    <t>Pennsylvania</t>
  </si>
  <si>
    <t>Illinois</t>
  </si>
  <si>
    <t>Georgia</t>
  </si>
  <si>
    <t>North Carolina</t>
  </si>
  <si>
    <t>Virginia</t>
  </si>
  <si>
    <t>New York</t>
  </si>
  <si>
    <t>Colorado</t>
  </si>
  <si>
    <t>Utah</t>
  </si>
  <si>
    <t>Florida</t>
  </si>
  <si>
    <t>Arizona</t>
  </si>
  <si>
    <t>Oregon</t>
  </si>
  <si>
    <t>Texas</t>
  </si>
  <si>
    <t>Nevada</t>
  </si>
  <si>
    <t>Washington</t>
  </si>
  <si>
    <t>California</t>
  </si>
  <si>
    <t>other states</t>
  </si>
  <si>
    <t>Living in selected</t>
  </si>
  <si>
    <t>Living in Hawaii</t>
  </si>
  <si>
    <t>Native Hawaiians in U.S.</t>
  </si>
  <si>
    <t>Race alone         or in                     combina-   tion  2/</t>
  </si>
  <si>
    <t>Place of residence</t>
  </si>
  <si>
    <t xml:space="preserve">Percent change between                                 2000 and 2010 </t>
  </si>
  <si>
    <t xml:space="preserve">  2000 AND 2010</t>
  </si>
  <si>
    <t>Table 1.37-- NATIVE HAWAIIANS LIVING IN HAWAII OR OTHER STATES:</t>
  </si>
  <si>
    <t>of Business, Economic Development &amp; Tourism.</t>
  </si>
  <si>
    <t>&lt;https://data.census.gov&gt; accessed January 31, 2023; and calculations by the Hawaii State Department</t>
  </si>
  <si>
    <t xml:space="preserve">     Source:  U.S. Census Bureau,  2017-2021 American Community Survey 5-Year Estimates, Table B04006 </t>
  </si>
  <si>
    <t>2/  The sum of all categories is greater than 100% because respondents could choose more than one ancestry.</t>
  </si>
  <si>
    <t xml:space="preserve"> population) and "Unclassified or not reported" (15.5% of total population) were not included.</t>
  </si>
  <si>
    <t>1/  Ancestry groups containing 2,000 or more people.  The categories of "Other groups" (68.7% of total</t>
  </si>
  <si>
    <t>Arab</t>
  </si>
  <si>
    <t>Swiss</t>
  </si>
  <si>
    <t>Hungarian</t>
  </si>
  <si>
    <t>West Indian (except Hispanic groups)</t>
  </si>
  <si>
    <t>Greek</t>
  </si>
  <si>
    <t>Scandinavian</t>
  </si>
  <si>
    <t>French Canadian</t>
  </si>
  <si>
    <t>Danish</t>
  </si>
  <si>
    <t>Subsaharan African</t>
  </si>
  <si>
    <t>Welsh</t>
  </si>
  <si>
    <t>British</t>
  </si>
  <si>
    <t>Scotch-Irish</t>
  </si>
  <si>
    <t>Russian</t>
  </si>
  <si>
    <t>Dutch</t>
  </si>
  <si>
    <t>Swedish</t>
  </si>
  <si>
    <t>Norwegian</t>
  </si>
  <si>
    <t>Polish</t>
  </si>
  <si>
    <t>Scottish</t>
  </si>
  <si>
    <t>European</t>
  </si>
  <si>
    <t>American</t>
  </si>
  <si>
    <t>French (except Basque)</t>
  </si>
  <si>
    <t>Italian</t>
  </si>
  <si>
    <t>Portuguese</t>
  </si>
  <si>
    <t>English</t>
  </si>
  <si>
    <t>Irish</t>
  </si>
  <si>
    <t>German</t>
  </si>
  <si>
    <t>(2/)</t>
  </si>
  <si>
    <t>Percent of total population</t>
  </si>
  <si>
    <t xml:space="preserve"> Ancestry group 1/</t>
  </si>
  <si>
    <t>variability.  Figures displayed are the average values over the 5-year period of 2017 to 2021]</t>
  </si>
  <si>
    <t>may be counted more than once in this table.  Based on a sample and subject to sampling</t>
  </si>
  <si>
    <t>identification to an ethnic group.  People reported each of their ancestries.  Therefore, some people</t>
  </si>
  <si>
    <t>[Ancestry refers to a person's self-identification of heritage, ethnic origin, descent, or close</t>
  </si>
  <si>
    <t>Table 1.38-- SELECTED ANCESTRY:  2017-2021</t>
  </si>
  <si>
    <t>Hawaii State Department of Business, Economic Development &amp; Tourism.</t>
  </si>
  <si>
    <t>B05002 and B05003 &lt;https://data.census.gov&gt; accessed January 31, 2023; and calculations by the</t>
  </si>
  <si>
    <t xml:space="preserve">     Source:  U.S. Census Bureau, 2021 American Community Survey 1-Year Estimates, Tables</t>
  </si>
  <si>
    <t>Not a U.S. citizen</t>
  </si>
  <si>
    <t>Naturalized U.S. citizen</t>
  </si>
  <si>
    <t>Foreign born</t>
  </si>
  <si>
    <t>Native</t>
  </si>
  <si>
    <t>Born abroad of American parent(s)</t>
  </si>
  <si>
    <t>U.S. Island Areas</t>
  </si>
  <si>
    <t>Puerto Rico</t>
  </si>
  <si>
    <t>Born outside United States</t>
  </si>
  <si>
    <t>West</t>
  </si>
  <si>
    <t>South</t>
  </si>
  <si>
    <t>Midwest</t>
  </si>
  <si>
    <t>Northeast</t>
  </si>
  <si>
    <t>Born in other state in the U.S.</t>
  </si>
  <si>
    <t>Born in Hawaii</t>
  </si>
  <si>
    <t>Place of birth and citizenship</t>
  </si>
  <si>
    <t>Table 1.39-- PLACE OF BIRTH AND CITIZENSHIP:  2021</t>
  </si>
  <si>
    <t>Economic Development &amp; Tourism.</t>
  </si>
  <si>
    <t xml:space="preserve">&lt;https://data.census.gov&gt; accessed March 2, 2023; and calculations by the Hawaii State Department of Business, </t>
  </si>
  <si>
    <t xml:space="preserve">     Source:  U.S. Census Bureau, 2017-2021 ACS 5-Year Selected Population Tables, Table B05006</t>
  </si>
  <si>
    <t>Malaysia</t>
  </si>
  <si>
    <t>Australia</t>
  </si>
  <si>
    <t>Laos</t>
  </si>
  <si>
    <t>United Kingdom, excluding England and Scotland</t>
  </si>
  <si>
    <t>Brazil</t>
  </si>
  <si>
    <t>India</t>
  </si>
  <si>
    <t>Taiwan</t>
  </si>
  <si>
    <t>Germany</t>
  </si>
  <si>
    <t>Thailand</t>
  </si>
  <si>
    <t>Hong Kong</t>
  </si>
  <si>
    <t>Canada</t>
  </si>
  <si>
    <t>Mexico</t>
  </si>
  <si>
    <t>Vietnam</t>
  </si>
  <si>
    <t>Micronesia</t>
  </si>
  <si>
    <t>Oceania, not otherwise classified</t>
  </si>
  <si>
    <t>Korea</t>
  </si>
  <si>
    <t>China, excluding Hong Kong and Taiwan</t>
  </si>
  <si>
    <t>Japan</t>
  </si>
  <si>
    <t>Philippines</t>
  </si>
  <si>
    <t>Percent of total</t>
  </si>
  <si>
    <t>Place of birth</t>
  </si>
  <si>
    <t>Rank</t>
  </si>
  <si>
    <t>variability]</t>
  </si>
  <si>
    <t>living in Hawaii between the years 2017 and 2021.  Based on a sample and subject to sampling</t>
  </si>
  <si>
    <t xml:space="preserve">  excludes population born at sea.  Figures displayed describes the average characteristics of people</t>
  </si>
  <si>
    <t xml:space="preserve">[Ranked by largest estimate.  For places of birth areas with 1,000 or more foreign born persons; </t>
  </si>
  <si>
    <t>PERSONS:  2017-2021</t>
  </si>
  <si>
    <t>Table 1.40-- RANKING OF PLACE OF BIRTH FOR FOREIGN BORN</t>
  </si>
  <si>
    <t>Community Survey Subject Definitions; and calculations by the Hawaii State Department of Business,</t>
  </si>
  <si>
    <t>&lt;https://data.census.gov&gt; accessed March 2, 2023, and American Community Survey and Puerto Rico</t>
  </si>
  <si>
    <t xml:space="preserve">     Source:  U.S. Census Bureau, 2021 American Community Survey 1-Year Estimates, Table B16004</t>
  </si>
  <si>
    <t>Austronesian languages, and other languages of Asia.</t>
  </si>
  <si>
    <t>Thai, Lao, or other Tai-Kadai languages, Tagalog (including Filipino), Ilocano, Samoan, Hawaiian, or other</t>
  </si>
  <si>
    <t>2/  Includes Chinese (including Mandarin and Cantonese), Japanese, Korean, Hmong, Vietnamese, Khmer,</t>
  </si>
  <si>
    <t>languages.</t>
  </si>
  <si>
    <t>Indic languages, Telugu, Tamil, Malayalam, Kannada or other Dravidian languages and other Indo-European</t>
  </si>
  <si>
    <t>Armenian, Persian (including Farsi and Dari), Gujarati, Hindi, Urdu, Punjabi, Bengali, Nepali, Marathi or other</t>
  </si>
  <si>
    <t xml:space="preserve">other West Germanic languages, Greek, Russian, Polish, Serbo-Croatian, Ukrainian or other Slavic languages, </t>
  </si>
  <si>
    <t>1/  Includes French (including Cajun), Haitian, Italian, Portuguese, German, Yiddish, Pennsylvania Dutch or</t>
  </si>
  <si>
    <t>Table 1.41-- LANGUAGE SPOKEN AT HOME BY ABILITY TO SPEAK</t>
  </si>
  <si>
    <t>Speak English "not at all"</t>
  </si>
  <si>
    <t>Speak English "not well"</t>
  </si>
  <si>
    <t>Speak English "well"</t>
  </si>
  <si>
    <t>Speak English less than "very well"</t>
  </si>
  <si>
    <t>Speak English "very well"</t>
  </si>
  <si>
    <t>Other</t>
  </si>
  <si>
    <t>Asian and Pacific Island 2/</t>
  </si>
  <si>
    <t>Other Indo-European 1/</t>
  </si>
  <si>
    <t>Spanish</t>
  </si>
  <si>
    <t>Speak English only</t>
  </si>
  <si>
    <t>65 years                 and over</t>
  </si>
  <si>
    <t>18 to 64                  years</t>
  </si>
  <si>
    <t>5 to 17                      years</t>
  </si>
  <si>
    <t>Language spoken at home
and English proficiency</t>
  </si>
  <si>
    <t>[Persons 5 years old and over.  Based on a sample and subject to sampling variability]</t>
  </si>
  <si>
    <t>ENGLISH, BY AGE:  2021</t>
  </si>
  <si>
    <t xml:space="preserve">     Source:  U.S. Census Bureau, 2021 American Community Survey 1-Year Estimates, B16010 &lt;https://data.census.gov&gt; accessed March 10, 2023;</t>
  </si>
  <si>
    <t xml:space="preserve">     3/  Includes equivalency.</t>
  </si>
  <si>
    <t>Dravidian languages.</t>
  </si>
  <si>
    <t>Bengali; Nepali, Marathi, or other Indic languages; Other Indo-European languages; Telugu; Tamil; and Malayalam, Kannada, or other</t>
  </si>
  <si>
    <t>Russian; Polish; Serbo-Croatian; Ukrainian or other Slavic languages; Armenian; Persian (including Farsi, Dari); Gujarati; Hindi; Urdu; Punjabi;</t>
  </si>
  <si>
    <t xml:space="preserve">     2/   French (including Cajun); Haitian; Italian; Portuguese; German; Yiddish, Pennsylvania Dutch or other West Germanic languages; Greek;</t>
  </si>
  <si>
    <t>languages of Asia; Tagalog (including Filipino); and Ilocano, Samoan, Hawaiian, or other Austronesian languages.</t>
  </si>
  <si>
    <t xml:space="preserve">     1/   Chinese (including Mandarin, Cantonese); Japanese; Korean; Hmong; Vietnamese; Khmer; Thai, Lao, or other Tai-Kadai languages; Other</t>
  </si>
  <si>
    <t xml:space="preserve">    EMPLOYMENT STATUS:  2021 -- Con.</t>
  </si>
  <si>
    <t xml:space="preserve">Table 1.42-- LANGUAGE SPOKEN AT HOME, BY EDUCATIONAL ATTAINMENT AND </t>
  </si>
  <si>
    <t>Not in labor force</t>
  </si>
  <si>
    <t>In labor force</t>
  </si>
  <si>
    <t>Employment status</t>
  </si>
  <si>
    <t>Bachelor's degree or higher</t>
  </si>
  <si>
    <t>Some college or associate's degree</t>
  </si>
  <si>
    <t>High school graduate 3/</t>
  </si>
  <si>
    <t>Less than high school graduate</t>
  </si>
  <si>
    <t>Educational attainment</t>
  </si>
  <si>
    <t>Other languages</t>
  </si>
  <si>
    <t>Other Indo-European 2/</t>
  </si>
  <si>
    <t>Asian and Pacific Island 1/</t>
  </si>
  <si>
    <t>Only
English</t>
  </si>
  <si>
    <t>[Persons 25 years old and over. Based on a sample and subject to sampling variability]</t>
  </si>
  <si>
    <t xml:space="preserve">    EMPLOYMENT STATUS:  2021</t>
  </si>
  <si>
    <t>Business, Economic Development &amp; Tourism.</t>
  </si>
  <si>
    <t>&lt;https://data.census.gov&gt; accessed March 10, 2023; and calculations by the Hawaii State Department of</t>
  </si>
  <si>
    <t xml:space="preserve">     Source:  U.S. Census Bureau, 2017-2021 American Community Survey 5-Year Estimates, Table B16001 </t>
  </si>
  <si>
    <t>Bureau defines someone who speaks English less than "very well" as limited English.</t>
  </si>
  <si>
    <t xml:space="preserve">     2/  Includes people who self-report speaking English "well," "not well," or "not at all." The U.S. Census </t>
  </si>
  <si>
    <t>Organization for Standardization’s ISO-639-3 standard.</t>
  </si>
  <si>
    <t>1/  Beginning with the 2016 data releases, languages coded in accordance with the International</t>
  </si>
  <si>
    <t>Gujarati</t>
  </si>
  <si>
    <t>Navajo</t>
  </si>
  <si>
    <t>Urdu</t>
  </si>
  <si>
    <t>Bengali</t>
  </si>
  <si>
    <t>Armenian</t>
  </si>
  <si>
    <t>Punjabi</t>
  </si>
  <si>
    <t>Telugu</t>
  </si>
  <si>
    <t>Amharic, Somali, or other Afro-Asiatic
  languages</t>
  </si>
  <si>
    <t>Malayalam, Kannada, or other Dravidian
  languages</t>
  </si>
  <si>
    <t>Yoruba, Twi, Igbo, or other languages of
  Western Africa</t>
  </si>
  <si>
    <t>Other Native languages of North America</t>
  </si>
  <si>
    <t>Khmer</t>
  </si>
  <si>
    <t>Haitian</t>
  </si>
  <si>
    <t>Percent
less than "very well"</t>
  </si>
  <si>
    <t>Less than "very
well" 2/</t>
  </si>
  <si>
    <t>"Very well"</t>
  </si>
  <si>
    <t>Language spoken at home 1/</t>
  </si>
  <si>
    <t>Ability to speak English</t>
  </si>
  <si>
    <t xml:space="preserve">Table 1.43-- SELECTED DETAILED LANGUAGE SPOKEN AT HOME:  </t>
  </si>
  <si>
    <t>Tamil</t>
  </si>
  <si>
    <t>Nepali, Marathi, or other Indic languages</t>
  </si>
  <si>
    <t>Yiddish, Pennsylvania Dutch or other West
  Germanic languages</t>
  </si>
  <si>
    <t>Serbo-Croatian</t>
  </si>
  <si>
    <t>Hebrew</t>
  </si>
  <si>
    <t>Swahili or other languages of Central,
  Eastern, and Southern Africa</t>
  </si>
  <si>
    <t>Persian (incl. Farsi, Dari)</t>
  </si>
  <si>
    <t>Other languages of Asia</t>
  </si>
  <si>
    <t>Ukrainian or other Slavic languages</t>
  </si>
  <si>
    <t>Arabic</t>
  </si>
  <si>
    <t>Hindi</t>
  </si>
  <si>
    <t>Other Indo-European languages</t>
  </si>
  <si>
    <t>French (incl. Cajun)</t>
  </si>
  <si>
    <t>Thai, Lao, or other Tai-Kadai languages</t>
  </si>
  <si>
    <t>Other and unspecified languages</t>
  </si>
  <si>
    <t>Chinese (incl. Mandarin, Cantonese)</t>
  </si>
  <si>
    <t>Tagalog (incl. Filipino)</t>
  </si>
  <si>
    <t>Ilocano, Samoan, Hawaiian, or other
  Austronesian languages</t>
  </si>
  <si>
    <t>Spoke a language other than English at home</t>
  </si>
  <si>
    <t>Spoke only English at home</t>
  </si>
  <si>
    <t xml:space="preserve">  describe the average characteristics of people living in Hawaii between the years 2017 and 2021]</t>
  </si>
  <si>
    <t xml:space="preserve">[Persons 5 years old and over.  Based on a sample and subject to sampling variability.  Figures </t>
  </si>
  <si>
    <t>Table 1.43-- SELECTED DETAILED LANGUAGE SPOKEN AT HOME:  2017-2021</t>
  </si>
  <si>
    <r>
      <rPr>
        <i/>
        <sz val="10"/>
        <rFont val="Times New Roman"/>
        <family val="1"/>
      </rPr>
      <t xml:space="preserve"> Language Use Dashboard</t>
    </r>
    <r>
      <rPr>
        <sz val="10"/>
        <rFont val="Times New Roman"/>
        <family val="1"/>
      </rPr>
      <t xml:space="preserve"> &lt;https://dbedt.hawaii.gov/economic/language-use-dashboard/&gt; accessed February 15, 2023. </t>
    </r>
  </si>
  <si>
    <t xml:space="preserve">     Source:  Hawaii State Department of Business, Economic Development &amp; Tourism, "Top languages other than English spoken at home"</t>
  </si>
  <si>
    <t xml:space="preserve">     3/  Less than 500 and 0.3 percent.</t>
  </si>
  <si>
    <t xml:space="preserve">     2/  Other English-based Creole languages includes, but not limited to, Hawaii Creole English (Hawaiian Pidgin).</t>
  </si>
  <si>
    <t xml:space="preserve">     1/  Chinese includes Mandarin, Cantonese and other Chinese languages.</t>
  </si>
  <si>
    <t xml:space="preserve">  ABILITY TO SPEAK ENGLISH:  2017-2021 -- Con.</t>
  </si>
  <si>
    <t>Table 1.44-- TOP 20 DETAILED LANGUAGES OTHER THAN ENGLISH SPOKEN AT HOME AND</t>
  </si>
  <si>
    <t>(3/)</t>
  </si>
  <si>
    <t>French</t>
  </si>
  <si>
    <t>Cebuano and other Philippine languages</t>
  </si>
  <si>
    <t>Other Eastern Malayo-Polynesian languages</t>
  </si>
  <si>
    <t>Other English-based Creole languages 2/</t>
  </si>
  <si>
    <t>Hawaiian</t>
  </si>
  <si>
    <t>Chinese 1/</t>
  </si>
  <si>
    <t>Tagalog (including Filipino)</t>
  </si>
  <si>
    <t>Ilocano</t>
  </si>
  <si>
    <t>Percent who speak English less than "very well"</t>
  </si>
  <si>
    <t>Speak English less than
"very well"</t>
  </si>
  <si>
    <t>Percent who speak a non-English language at home</t>
  </si>
  <si>
    <t>Number of speakers</t>
  </si>
  <si>
    <t>Language other than English
spoken at home</t>
  </si>
  <si>
    <t xml:space="preserve">  the years 2017 and 2021. Based on a sample and subject to sampling variability]</t>
  </si>
  <si>
    <t xml:space="preserve">  2021 5-year American Community Survey. Figures displayed describes the average characteristics of people living in Hawaii between </t>
  </si>
  <si>
    <t xml:space="preserve">  ABILITY TO SPEAK ENGLISH:  2017-2021</t>
  </si>
  <si>
    <t>calculations by the Hawaii State Department of Business, Economic Development &amp; Tourism, Hawaii State Data Center.</t>
  </si>
  <si>
    <t xml:space="preserve">     Source:  U.S. Census Bureau,  2020 Decennial Census Tables DP1, PCT2, and PCT3 &lt;https://census.hawaii.gov&gt; accessed June 6, 2023, and </t>
  </si>
  <si>
    <t>Households with individuals 65 years and over</t>
  </si>
  <si>
    <t>Households with individuals under 18 years</t>
  </si>
  <si>
    <t>Other nonfamily households</t>
  </si>
  <si>
    <t>Householder living alone</t>
  </si>
  <si>
    <t>Nonfamily households</t>
  </si>
  <si>
    <t>With own children under 18</t>
  </si>
  <si>
    <t>Female householder, no spouse present</t>
  </si>
  <si>
    <t>Male householder, no spouse present</t>
  </si>
  <si>
    <t>Other families</t>
  </si>
  <si>
    <t>Married couple families</t>
  </si>
  <si>
    <t>Family households (families)</t>
  </si>
  <si>
    <t>Total households</t>
  </si>
  <si>
    <t>Household type
and relationship</t>
  </si>
  <si>
    <t>Table 1.45-- HOUSEHOLD TYPE AND RELATIONSHIP, BY COUNTY:  2020  -- Con.</t>
  </si>
  <si>
    <t>Noninstitutionalized population</t>
  </si>
  <si>
    <t>Institutionalized population</t>
  </si>
  <si>
    <t>In group quarters</t>
  </si>
  <si>
    <t>Nonrelatives</t>
  </si>
  <si>
    <t>Other relatives</t>
  </si>
  <si>
    <t>Grandchild</t>
  </si>
  <si>
    <t>Child</t>
  </si>
  <si>
    <t>Same-sex unmarried partner</t>
  </si>
  <si>
    <t>Opposite-sex unmarried partner</t>
  </si>
  <si>
    <t>Unmarried partner</t>
  </si>
  <si>
    <t>Same-sex spouse</t>
  </si>
  <si>
    <t>Opposite-sex spouse</t>
  </si>
  <si>
    <t>Spouse</t>
  </si>
  <si>
    <t>Householder</t>
  </si>
  <si>
    <t>In households</t>
  </si>
  <si>
    <t>Table 1.45-- HOUSEHOLD TYPE AND RELATIONSHIP, BY COUNTY:  2020</t>
  </si>
  <si>
    <t>and for 2010 and 2020 &lt;https://data.census.gov&gt; accessed June 6, 2023.</t>
  </si>
  <si>
    <t>&lt;https://www.census.gov/programs-surveys/decennial-census/data/datasets.html&gt; accessed June 6, 2023,</t>
  </si>
  <si>
    <r>
      <t xml:space="preserve">     Source: U.S. Bureau of the Census, </t>
    </r>
    <r>
      <rPr>
        <i/>
        <sz val="10"/>
        <rFont val="Times New Roman"/>
        <family val="1"/>
      </rPr>
      <t>Decennial Census of Population</t>
    </r>
    <r>
      <rPr>
        <sz val="10"/>
        <rFont val="Times New Roman"/>
        <family val="1"/>
      </rPr>
      <t xml:space="preserve"> records for 1950 through 2000</t>
    </r>
  </si>
  <si>
    <t>Families</t>
  </si>
  <si>
    <t>Group quarters</t>
  </si>
  <si>
    <t>Average size</t>
  </si>
  <si>
    <t>Persons in --</t>
  </si>
  <si>
    <t>Table 1.46-- HOUSEHOLDS, FAMILIES, AND GROUP QUARTERS:  1950 TO 2020</t>
  </si>
  <si>
    <t>&lt;https://data.census.gov&gt; accessed January 26, 2023.</t>
  </si>
  <si>
    <t xml:space="preserve">     Source:  U.S. Census Bureau, American Community Survey 1-Year Estimates (annual),  Table DP02</t>
  </si>
  <si>
    <t>released for 2020. These experimental estimates should not be compared to other estimates in the series.</t>
  </si>
  <si>
    <t xml:space="preserve">     1/  Due to disruptions caused by the COVID-19 pandemic, a limited set of experimental data were </t>
  </si>
  <si>
    <t>(1/)</t>
  </si>
  <si>
    <t>Average            household size</t>
  </si>
  <si>
    <t>Population in households</t>
  </si>
  <si>
    <t xml:space="preserve">  2004 to later estimates]</t>
  </si>
  <si>
    <t xml:space="preserve">  changed in 2005; therefore, caution should be used when comparing estimates for 2000 through</t>
  </si>
  <si>
    <t>[Based on a sample and subject to sampling variability.  Survey and sampling methodologies</t>
  </si>
  <si>
    <t xml:space="preserve">  AVERAGE HOUSEHOLD SIZE:  2000 TO 2021</t>
  </si>
  <si>
    <t xml:space="preserve">Table 1.47-- HOUSEHOLDS,  POPULATION IN HOUSEHOLDS AND </t>
  </si>
  <si>
    <t xml:space="preserve">(2020) &lt;https://data.census.gov&gt; accessed June 6, 2023, and calculations by the Hawaii State Department of </t>
  </si>
  <si>
    <t xml:space="preserve">     Source:  U.S. Census Bureau,  Decennial Census records, Summary File 1 (2010) and Tables DP1 and PCT3</t>
  </si>
  <si>
    <t>Persons per household</t>
  </si>
  <si>
    <t>Persons in households</t>
  </si>
  <si>
    <t>75 to 84 years</t>
  </si>
  <si>
    <t>65 to 74 years</t>
  </si>
  <si>
    <t>55 to 64 years</t>
  </si>
  <si>
    <t>45 to 54 years</t>
  </si>
  <si>
    <t>35 to 44 years</t>
  </si>
  <si>
    <t>25 to 34 years</t>
  </si>
  <si>
    <t>15 to 24 years</t>
  </si>
  <si>
    <t>Households by age of householder, total</t>
  </si>
  <si>
    <t>Total housing units</t>
  </si>
  <si>
    <t xml:space="preserve">  PER HOUSEHOLD:  2010 AND 2020</t>
  </si>
  <si>
    <t>Table 1.48-- HOUSING UNITS, HOUSEHOLDS BY AGE, AND PERSONS</t>
  </si>
  <si>
    <t xml:space="preserve">State Data Center.    </t>
  </si>
  <si>
    <t xml:space="preserve">and calculations by the Hawaii State Department of Business, Economic Development &amp; Tourism, Hawaii </t>
  </si>
  <si>
    <t xml:space="preserve">     Source:  U.S. Census Bureau,  Decennial Census records &lt;https://data.census.gov&gt; accessed June 11, 2023;</t>
  </si>
  <si>
    <t>Population per household</t>
  </si>
  <si>
    <t xml:space="preserve">  POPULATION PER HOUSEHOLD, BY COUNTY AND ISLAND:  2010 AND 2020</t>
  </si>
  <si>
    <t>Table 1.49-- HOUSEHOLDS, POPULATION IN HOUSEHOLDS, AND</t>
  </si>
  <si>
    <t>June 5, 2023.</t>
  </si>
  <si>
    <t>Source:  U.S. Census Bureau, 2020 Decennial Census, Table P5 &lt;https://data.census.gov&gt; accessed</t>
  </si>
  <si>
    <t xml:space="preserve">residents in the group quarters facility. </t>
  </si>
  <si>
    <t xml:space="preserve">     3/  Includes people who are primarily eligible, able, or likely to participate in the labor force while</t>
  </si>
  <si>
    <t>residents in the group quarters facility.</t>
  </si>
  <si>
    <t xml:space="preserve">     2/  Includes people who are primarily ineligible, unable, or unlikely to participate in the labor force while</t>
  </si>
  <si>
    <t>living in other noninstitutional facilities.</t>
  </si>
  <si>
    <t xml:space="preserve">     1/  Maui County including Kalawao County (Kalaupapa Settlement).  Kalawao County had 17 people</t>
  </si>
  <si>
    <t>Other noninstitutional facilities</t>
  </si>
  <si>
    <t>Military quarters</t>
  </si>
  <si>
    <t>College/university student housing</t>
  </si>
  <si>
    <t>Noninstitutionalized population 3/</t>
  </si>
  <si>
    <t>Other institutional facilities</t>
  </si>
  <si>
    <t>Nursing and skilled-nursing facilities</t>
  </si>
  <si>
    <t>Juvenile facilities</t>
  </si>
  <si>
    <t>Correctional facilities for adults</t>
  </si>
  <si>
    <t>Institutionalized population 2/</t>
  </si>
  <si>
    <t xml:space="preserve"> Total in group quarters</t>
  </si>
  <si>
    <t>Type of group quarter</t>
  </si>
  <si>
    <t xml:space="preserve">  GROUP QUARTER, BY COUNTY:  2020</t>
  </si>
  <si>
    <t xml:space="preserve">Table 1.50-- POPULATION IN GROUP QUARTERS, BY TYPE OF </t>
  </si>
  <si>
    <t>&lt;https://data.census.gov&gt; accessed January 31, 2023.</t>
  </si>
  <si>
    <t xml:space="preserve">     Source:  U.S. Census Bureau, 2021 American Community Survey 1-Year Estimates, Table B11014</t>
  </si>
  <si>
    <t>never-married children under 18 years old.</t>
  </si>
  <si>
    <t>household) with or without never-married children under 18 years old, or one parent with one or more</t>
  </si>
  <si>
    <t>householder's spouse is a relative.  A subfamily is a married couple (interviewed as members of the same</t>
  </si>
  <si>
    <t xml:space="preserve">1/  A subfamily does not maintain its own household, but lives in a household where the householder or </t>
  </si>
  <si>
    <t>Parent</t>
  </si>
  <si>
    <t>In father-child subfamilies</t>
  </si>
  <si>
    <t>In mother-child subfamilies</t>
  </si>
  <si>
    <t>Married couple with child(ren)</t>
  </si>
  <si>
    <t>Married couple without children</t>
  </si>
  <si>
    <t>In married-couple subfamilies</t>
  </si>
  <si>
    <t>City and                     County of                     Honolulu</t>
  </si>
  <si>
    <t>State</t>
  </si>
  <si>
    <t>Subfamily type 1/</t>
  </si>
  <si>
    <t>[Population in subfamilies.  Based on a sample and subject to sampling variability]</t>
  </si>
  <si>
    <t>Table 1.51-- SUBFAMILIES, BY COUNTY:  2021</t>
  </si>
  <si>
    <t>&lt;https://data.census.gov&gt; accessed March 1, 2023;  and calculations by the Hawaii State Department</t>
  </si>
  <si>
    <t xml:space="preserve">     Source:  U.S. Census Bureau, 2021 American Community Survey 1-Year Estimates, Table B12001</t>
  </si>
  <si>
    <t>Divorced</t>
  </si>
  <si>
    <t>Widowed</t>
  </si>
  <si>
    <t>Separated</t>
  </si>
  <si>
    <t>Married, spouse absent</t>
  </si>
  <si>
    <t>Married, spouse present</t>
  </si>
  <si>
    <t>Now married</t>
  </si>
  <si>
    <t>Never married</t>
  </si>
  <si>
    <t>Marital status</t>
  </si>
  <si>
    <t>[Persons 15 years old and over.  Based on a sample and subject to sampling variability]</t>
  </si>
  <si>
    <t>Table 1.52-- MARITAL STATUS, BY SEX:  2021</t>
  </si>
  <si>
    <t>&lt;https://data.census.gov&gt; accessed March 7, 2023; and calculations by the Hawaii State Department of</t>
  </si>
  <si>
    <t xml:space="preserve">     2/  'Spouse absent' includes Separated.</t>
  </si>
  <si>
    <t xml:space="preserve">     1/  Kalawao County not shown separately, but included in State total.</t>
  </si>
  <si>
    <t>Males per 100 females</t>
  </si>
  <si>
    <t>Now married, spouse absent 2/</t>
  </si>
  <si>
    <t>Now married, spouse present</t>
  </si>
  <si>
    <t>State 1/</t>
  </si>
  <si>
    <t>Table 1.53-- MARITAL STATUS, BY SEX AND BY COUNTY:  2021</t>
  </si>
  <si>
    <t>Monitoring, records; and calculations by the Hawaii State Department of Business, Economic Development</t>
  </si>
  <si>
    <t xml:space="preserve">&lt;https://data.census.gov&gt; accessed May 1, 2023; Hawaii State Department of Health, Office of Health Status </t>
  </si>
  <si>
    <t xml:space="preserve">     Source:  U.S. Census Bureau, 2010 and 2020 Decennial Redistricting Data (PL 94-171), Table P1</t>
  </si>
  <si>
    <t>2/  Residual based on net change less natural increase.</t>
  </si>
  <si>
    <t>Net migration 2/</t>
  </si>
  <si>
    <t>Deaths</t>
  </si>
  <si>
    <t>Live births</t>
  </si>
  <si>
    <t>Natural increase</t>
  </si>
  <si>
    <t>Net change</t>
  </si>
  <si>
    <t>Component</t>
  </si>
  <si>
    <r>
      <t xml:space="preserve">   Table 1.59. For 2000-2010 estimates, see </t>
    </r>
    <r>
      <rPr>
        <i/>
        <sz val="10"/>
        <rFont val="Arial"/>
        <family val="2"/>
      </rPr>
      <t>Data Book 2021,</t>
    </r>
    <r>
      <rPr>
        <sz val="10"/>
        <rFont val="Arial"/>
        <family val="2"/>
      </rPr>
      <t xml:space="preserve"> Table 1.56]</t>
    </r>
  </si>
  <si>
    <r>
      <t xml:space="preserve">[Data refer to ten year period ending March 31, 2020.  For 1990-2000 estimates, see </t>
    </r>
    <r>
      <rPr>
        <i/>
        <sz val="10"/>
        <rFont val="Arial"/>
        <family val="2"/>
      </rPr>
      <t>Data Book 2009,</t>
    </r>
  </si>
  <si>
    <t xml:space="preserve">  BY COUNTY:  2010 TO 2020</t>
  </si>
  <si>
    <t xml:space="preserve">Table 1.54-- COMPONENTS OF CHANGE IN THE RESIDENT POPULATION, </t>
  </si>
  <si>
    <t>(March 2023) &lt;https://www.census.gov/programs-surveys/popest.html&gt; accessed March 30, 2023.</t>
  </si>
  <si>
    <t xml:space="preserve">     Source:  U.S. Census Bureau, Population Division, Tables CO-EST2022-POP-15 and CO-EST2022-COMP-15</t>
  </si>
  <si>
    <t>includes the Armed Forces and their dependents.  Excludes movement between Hawaii and Puerto Rico.</t>
  </si>
  <si>
    <t>to other states and (c) from one county to another county in the State of Hawaii.  This migration figure</t>
  </si>
  <si>
    <t xml:space="preserve">5/  Net domestic migration includes: (a) to the State of Hawaii from other states (b) from the State of Hawaii </t>
  </si>
  <si>
    <t>States, and (d) the net movement of the Armed Forces population between the United States and overseas.</t>
  </si>
  <si>
    <t>migration between the United States and Puerto Rico, (c) the net migration of natives to and from the United</t>
  </si>
  <si>
    <t>populations.  Specifically, it includes:  (a) the net international migration of the foreign born, (b) the net</t>
  </si>
  <si>
    <t xml:space="preserve">     4/  Net international migration includes the international migration of both native and foreign-born</t>
  </si>
  <si>
    <t>3/  Total population change includes a residual which is not shown in this table.</t>
  </si>
  <si>
    <t xml:space="preserve">2/  The April 1, 2020 Population Estimates Base are developed from the 2020 Census, Vintage 2020 Estimates, </t>
  </si>
  <si>
    <t>Domestic migrants (net) 5/</t>
  </si>
  <si>
    <t>Foreign migrants (net) 4/</t>
  </si>
  <si>
    <t>Resident deaths</t>
  </si>
  <si>
    <t>Resident births</t>
  </si>
  <si>
    <t>Net change 3/</t>
  </si>
  <si>
    <t>July 1, 2022 (estimate)</t>
  </si>
  <si>
    <t>April 1, 2020 (estimates base) 2/</t>
  </si>
  <si>
    <t>Maui
County 1/</t>
  </si>
  <si>
    <t xml:space="preserve">  BY COUNTY:  2020 TO 2022</t>
  </si>
  <si>
    <t>Table 1.55-- COMPONENTS OF CHANGE IN THE RESIDENT POPULATION,</t>
  </si>
  <si>
    <t>by the Hawaii State Department of Business, Economic Development &amp; Tourism.</t>
  </si>
  <si>
    <t>&lt;https://www.dhs.gov/immigration-statistics/yearbook&gt; accessed April 3, 2023; and calculations</t>
  </si>
  <si>
    <r>
      <t xml:space="preserve">Security, Office of Immigration Statistics, </t>
    </r>
    <r>
      <rPr>
        <i/>
        <sz val="10"/>
        <rFont val="Times New Roman"/>
        <family val="1"/>
      </rPr>
      <t>Yearbook of Immigration Statistics</t>
    </r>
    <r>
      <rPr>
        <sz val="10"/>
        <rFont val="Times New Roman"/>
        <family val="1"/>
      </rPr>
      <t xml:space="preserve"> (annual), Table 4,</t>
    </r>
  </si>
  <si>
    <t xml:space="preserve">     Source:  Hawaii Tourism Authority, Tourism Research, records;  U.S. Department of Homeland</t>
  </si>
  <si>
    <t>residents.  Fiscal year basis.</t>
  </si>
  <si>
    <t xml:space="preserve">     1/  The international counts were the number of people admitted to Hawaii as legal permanent</t>
  </si>
  <si>
    <t>International 1/</t>
  </si>
  <si>
    <t>Domestic</t>
  </si>
  <si>
    <t xml:space="preserve">  INTERNATIONAL RESIDENTS ADMITTED TO HAWAII:  2001 TO 2021</t>
  </si>
  <si>
    <t xml:space="preserve">Table 1.56-- INTENDED DOMESTIC RESIDENTS TO HAWAII AND NEW </t>
  </si>
  <si>
    <t>calculations by the Hawaii State Department of Business, Economic Development &amp; Tourism.</t>
  </si>
  <si>
    <r>
      <rPr>
        <i/>
        <sz val="10"/>
        <rFont val="Times New Roman"/>
        <family val="1"/>
      </rPr>
      <t>Statistics</t>
    </r>
    <r>
      <rPr>
        <sz val="10"/>
        <rFont val="Times New Roman"/>
        <family val="1"/>
      </rPr>
      <t xml:space="preserve"> (annual) &lt;https://www.dhs.gov/immigration-statistics/yearbook&gt; accessed April 3, 2023; and </t>
    </r>
  </si>
  <si>
    <r>
      <t xml:space="preserve">     Source:  U.S. Department of Homeland Security, Office of Immigration Statistics, </t>
    </r>
    <r>
      <rPr>
        <i/>
        <sz val="10"/>
        <rFont val="Times New Roman"/>
        <family val="1"/>
      </rPr>
      <t>Yearbook of</t>
    </r>
    <r>
      <rPr>
        <sz val="10"/>
        <rFont val="Times New Roman"/>
        <family val="1"/>
      </rPr>
      <t xml:space="preserve"> </t>
    </r>
    <r>
      <rPr>
        <i/>
        <sz val="10"/>
        <rFont val="Times New Roman"/>
        <family val="1"/>
      </rPr>
      <t>Immigration</t>
    </r>
  </si>
  <si>
    <t>withheld to limit disclosure for 2019 and 2021.</t>
  </si>
  <si>
    <t xml:space="preserve">     1/  For 2017, 2018, and 2020, there were no legal permanent residents from North Korea. Data were </t>
  </si>
  <si>
    <t xml:space="preserve">     D  Data withheld to limit disclosure.</t>
  </si>
  <si>
    <t>Other countries</t>
  </si>
  <si>
    <t>United Kingdom</t>
  </si>
  <si>
    <t>Tonga</t>
  </si>
  <si>
    <t>Samoa</t>
  </si>
  <si>
    <t>Russia</t>
  </si>
  <si>
    <t>New Zealand</t>
  </si>
  <si>
    <t>Nepal</t>
  </si>
  <si>
    <t>Korea 1/</t>
  </si>
  <si>
    <t>France</t>
  </si>
  <si>
    <t>China, People's Republic</t>
  </si>
  <si>
    <t>Country</t>
  </si>
  <si>
    <t>(D)</t>
  </si>
  <si>
    <t>Unknown</t>
  </si>
  <si>
    <t>South America</t>
  </si>
  <si>
    <t>Oceania</t>
  </si>
  <si>
    <t>North America</t>
  </si>
  <si>
    <t>Europe</t>
  </si>
  <si>
    <t>Asia</t>
  </si>
  <si>
    <t>Africa</t>
  </si>
  <si>
    <t>Region</t>
  </si>
  <si>
    <t>Region and country of birth</t>
  </si>
  <si>
    <r>
      <t xml:space="preserve">  previous years' </t>
    </r>
    <r>
      <rPr>
        <i/>
        <sz val="10"/>
        <rFont val="Arial"/>
        <family val="2"/>
      </rPr>
      <t xml:space="preserve">Data Book </t>
    </r>
    <r>
      <rPr>
        <sz val="10"/>
        <rFont val="Arial"/>
        <family val="2"/>
      </rPr>
      <t>tables]</t>
    </r>
  </si>
  <si>
    <t xml:space="preserve">  These immigrants have been granted lawful permanent residence and were called "immigrants" in</t>
  </si>
  <si>
    <t xml:space="preserve">  reporting Hawaii as their state of intended permanent residence or who changed their status after entry.</t>
  </si>
  <si>
    <t>[Fiscal year ending September 30.  Data refer to persons admitted to the United States as an immigrant,</t>
  </si>
  <si>
    <t xml:space="preserve">  OF BIRTH:  2017 TO 2021</t>
  </si>
  <si>
    <t xml:space="preserve">Table 1.57-- LEGAL PERMANENT RESIDENTS, BY REGION AND COUNTRY </t>
  </si>
  <si>
    <t>&lt;https://www.dhs.gov/immigration-statistics/yearbook&gt; accessed April 3, 2023.</t>
  </si>
  <si>
    <r>
      <t xml:space="preserve">of Immigration Statistics, </t>
    </r>
    <r>
      <rPr>
        <i/>
        <sz val="10"/>
        <rFont val="Times New Roman"/>
        <family val="1"/>
      </rPr>
      <t xml:space="preserve">Yearbook of Immigration Statistics </t>
    </r>
    <r>
      <rPr>
        <sz val="10"/>
        <rFont val="Times New Roman"/>
        <family val="1"/>
      </rPr>
      <t xml:space="preserve">(annual) </t>
    </r>
  </si>
  <si>
    <r>
      <t xml:space="preserve">of the Immigration and Naturalization Service </t>
    </r>
    <r>
      <rPr>
        <sz val="10"/>
        <rFont val="Times New Roman"/>
        <family val="1"/>
      </rPr>
      <t>(1998-2001) and U.S. Department of Homeland Security, Office</t>
    </r>
  </si>
  <si>
    <r>
      <t xml:space="preserve">     Source:  U.S. Immigration and Naturalization Service, Office of Policy and Planning, </t>
    </r>
    <r>
      <rPr>
        <i/>
        <sz val="10"/>
        <rFont val="Times New Roman"/>
        <family val="1"/>
      </rPr>
      <t>Statistical Yearbook</t>
    </r>
  </si>
  <si>
    <t xml:space="preserve">     2/  Data withheld for North Korea to limit disclosure.</t>
  </si>
  <si>
    <t>are part of the "Other countries" category for those years.</t>
  </si>
  <si>
    <t xml:space="preserve">     1/  Japan figures for 1998  through 2001 and the Taiwan figure for 1998 were not available separately and</t>
  </si>
  <si>
    <t>Other countries 1/</t>
  </si>
  <si>
    <t>All countries</t>
  </si>
  <si>
    <t>[Persons aged 18 and over. Fiscal year ending September 30]</t>
  </si>
  <si>
    <t xml:space="preserve">  ALLEGIANCE:  1998 TO 2021</t>
  </si>
  <si>
    <t xml:space="preserve">Table 1.58-- PERSONS NATURALIZED, BY COUNTRY OF FORMER </t>
  </si>
  <si>
    <t>&lt;https://data.census.gov&gt; accessed February 6, 2023.</t>
  </si>
  <si>
    <t xml:space="preserve">     Source:  U.S. Census Bureau, 2021 American Community Survey 1-Year Estimates, Table DP02</t>
  </si>
  <si>
    <t xml:space="preserve">     2/  Includes movers within the state, in-migrants from another state, and movers from abroad. </t>
  </si>
  <si>
    <t xml:space="preserve">     1/  Kalawao County is included in the state total, but is not shown separately.</t>
  </si>
  <si>
    <t>Abroad</t>
  </si>
  <si>
    <t>From a different state</t>
  </si>
  <si>
    <t>To another county in Hawaii</t>
  </si>
  <si>
    <t>Within the same county</t>
  </si>
  <si>
    <t>Movers within the U.S.</t>
  </si>
  <si>
    <t>Total movers into the area 2/</t>
  </si>
  <si>
    <t>Same house (nonmovers)</t>
  </si>
  <si>
    <t>To another county within state</t>
  </si>
  <si>
    <t>State
total 1/</t>
  </si>
  <si>
    <t>Movement status</t>
  </si>
  <si>
    <t xml:space="preserve">   subject to sampling variability]</t>
  </si>
  <si>
    <t>[Persons 1 year old and over.  Based on place of residence 1 year ago.  Also based on a sample and</t>
  </si>
  <si>
    <t>Table 1.59-- IN-MIGRATION SUMMARY, BY COUNTY:  2021</t>
  </si>
  <si>
    <t xml:space="preserve">     Source:  U.S. Census Bureau, 2021 American Community Survey 1-Year Estimates, Table B07001</t>
  </si>
  <si>
    <t xml:space="preserve">     1/  Includes movers within the state, in-migrants from another state, and movers from abroad. </t>
  </si>
  <si>
    <t>75+</t>
  </si>
  <si>
    <t>70-74</t>
  </si>
  <si>
    <t>65-69</t>
  </si>
  <si>
    <t>60-64</t>
  </si>
  <si>
    <t>55-59</t>
  </si>
  <si>
    <t>50-54</t>
  </si>
  <si>
    <t>45-49</t>
  </si>
  <si>
    <t>40-44</t>
  </si>
  <si>
    <t>35-39</t>
  </si>
  <si>
    <t>30-34</t>
  </si>
  <si>
    <t>25-29</t>
  </si>
  <si>
    <t>20-24</t>
  </si>
  <si>
    <t>18-19</t>
  </si>
  <si>
    <t>5-17</t>
  </si>
  <si>
    <t>1-4</t>
  </si>
  <si>
    <t>From abroad</t>
  </si>
  <si>
    <t>To another county in state</t>
  </si>
  <si>
    <t>Within same county</t>
  </si>
  <si>
    <t>Total movers 1/</t>
  </si>
  <si>
    <t>Same house
(non-movers)</t>
  </si>
  <si>
    <t>Age</t>
  </si>
  <si>
    <t>Movers</t>
  </si>
  <si>
    <t xml:space="preserve">  subject to sampling variability]</t>
  </si>
  <si>
    <t xml:space="preserve">[Persons 1 year old and over.  Based on place of residence 1 year ago.  Also based on a sample and </t>
  </si>
  <si>
    <t>Table 1.60-- IN-MIGRATION SUMMARY, BY AGE:  2021</t>
  </si>
  <si>
    <t>B07401, B07403, B07408, B07409, B07410, B07412, and B07413 &lt;https://data.census.gov&gt; accessed February 6, 2023.</t>
  </si>
  <si>
    <t xml:space="preserve">     Source:  U.S. Census Bureau, 2021 American Community Survey 1-Year Estimates, Tables B07001, B07003, B07008, B07009, B07010, B07012, B07013,</t>
  </si>
  <si>
    <t xml:space="preserve">     10/  Population 1 year old and over, for whom poverty status can be determined.</t>
  </si>
  <si>
    <t xml:space="preserve">     9/  Individual income in the past 12 months (in 2021 inflation-adjusted dollars).</t>
  </si>
  <si>
    <t xml:space="preserve">     8/  Population 1 year and over, in households.</t>
  </si>
  <si>
    <t xml:space="preserve">     7/  Includes equivalency.</t>
  </si>
  <si>
    <t xml:space="preserve">     6/  Population 25 years and over.</t>
  </si>
  <si>
    <t xml:space="preserve">     5/  Population 15 years and over.</t>
  </si>
  <si>
    <t xml:space="preserve">     4/  Population 1 year and over.</t>
  </si>
  <si>
    <t xml:space="preserve">     3/  Includes out-migrants from Hawaii leaving for any of the 50 states and the District of Columbia.</t>
  </si>
  <si>
    <t xml:space="preserve">     2/  Includes in-migrants to Hawaii coming from any of the 50 states and the District of Columbia.</t>
  </si>
  <si>
    <t xml:space="preserve">     1/  Individuals who lived in at the same resident 1 year ago.</t>
  </si>
  <si>
    <t>Table 1.61-- SELECTED CHARACTERISTICS OF DOMESTIC MIGRANTS AND NONMOVERS:  2021 -- Con.</t>
  </si>
  <si>
    <t>At or above 150% of poverty level</t>
  </si>
  <si>
    <t>100 to 149% of poverty level</t>
  </si>
  <si>
    <t>Below 100% of poverty level</t>
  </si>
  <si>
    <t>Poverty status in the past 12 months 10/</t>
  </si>
  <si>
    <t>$75,000 or more</t>
  </si>
  <si>
    <t>$65,000 to $74,999</t>
  </si>
  <si>
    <t>$50,000 to $64,999</t>
  </si>
  <si>
    <t>$35,000 to $49,999</t>
  </si>
  <si>
    <t>$25,000 to $34,999</t>
  </si>
  <si>
    <t>$15,000 to $24,999</t>
  </si>
  <si>
    <t>$10,000 to $14,999</t>
  </si>
  <si>
    <t>$1 to $9,999 or loss</t>
  </si>
  <si>
    <t>With income</t>
  </si>
  <si>
    <t>No income</t>
  </si>
  <si>
    <t>Individual income 5/ 9/</t>
  </si>
  <si>
    <t>Renter-occupied</t>
  </si>
  <si>
    <t>Owner-occupied</t>
  </si>
  <si>
    <t>Tenure of householder in housing unit 8/</t>
  </si>
  <si>
    <t>Different county</t>
  </si>
  <si>
    <t>Same county</t>
  </si>
  <si>
    <t>Domestic out-
migrants 3/</t>
  </si>
  <si>
    <t>Domestic in-
migrants 2/</t>
  </si>
  <si>
    <t>Movers within state</t>
  </si>
  <si>
    <t>Non-
movers 1/</t>
  </si>
  <si>
    <t>Graduate or professional degree</t>
  </si>
  <si>
    <t>Bachelor's degree</t>
  </si>
  <si>
    <t>High school graduate 7/</t>
  </si>
  <si>
    <t>Educational attainment 6/</t>
  </si>
  <si>
    <t>Now married, except separated</t>
  </si>
  <si>
    <t>Marital status 5/</t>
  </si>
  <si>
    <t>1 to 17 years</t>
  </si>
  <si>
    <t>Age 4/</t>
  </si>
  <si>
    <t>Sex 4/</t>
  </si>
  <si>
    <t>[Based on place of residence 1 year ago.  Also based on a sample and subject to sampling variability]</t>
  </si>
  <si>
    <t>Table 1.61-- SELECTED CHARACTERISTICS OF DOMESTIC MIGRANTS AND NONMOVERS:  2021</t>
  </si>
  <si>
    <t>state-to-state-migration.html&gt; accessed June 13, 2023; and calculations by the Hawaii State Department of</t>
  </si>
  <si>
    <t>Migration Flows: 2021" &lt;http://www.census.gov/data/tables/time-series/demo/geographic-mobility/</t>
  </si>
  <si>
    <t xml:space="preserve">     Source:  U. S. Census Bureau, 2021 American Community Survey 1-Year Estimates, "Table 1. State-to-State</t>
  </si>
  <si>
    <t>Only states comprising 1 percent or more of the total in-migrant population are listed in this table.</t>
  </si>
  <si>
    <t xml:space="preserve">     1/  Total includes in-migrants to Hawaii coming from any of the 50 states and the District of Columbia.</t>
  </si>
  <si>
    <t>Montana</t>
  </si>
  <si>
    <t>Minnesota</t>
  </si>
  <si>
    <t>Massachusetts</t>
  </si>
  <si>
    <t>Michigan</t>
  </si>
  <si>
    <t>Mississippi</t>
  </si>
  <si>
    <t>Indiana</t>
  </si>
  <si>
    <t>Idaho</t>
  </si>
  <si>
    <t>Maryland</t>
  </si>
  <si>
    <t>New Jersey</t>
  </si>
  <si>
    <t>Alabama</t>
  </si>
  <si>
    <t>Total in-migrants 1/</t>
  </si>
  <si>
    <t xml:space="preserve">  different state of residence in 2020.  Based on a sample and subject to sampling variability]</t>
  </si>
  <si>
    <t>[Ranked by largest estimate.  Population 1 year and over.  State of residence in 2021 was Hawaii, but</t>
  </si>
  <si>
    <t>Table 1.62-- TOP DOMESTIC IN-MIGRATION STATES:  2021</t>
  </si>
  <si>
    <t>Migration Flows: 2021" &lt;https://www.census.gov/data/tables/time-series/demo/geographic-mobility/</t>
  </si>
  <si>
    <t>Only states comprising 1 percent or more of the total out-migrant population are listed in this table.</t>
  </si>
  <si>
    <t xml:space="preserve">     1/  Total includes out-migrants from Hawaii leaving for any of the 50 states and the District of Columbia.</t>
  </si>
  <si>
    <t>Louisiana</t>
  </si>
  <si>
    <t>Kentucky</t>
  </si>
  <si>
    <t>Oklahoma</t>
  </si>
  <si>
    <t>Tennessee</t>
  </si>
  <si>
    <t>Total out-migrants 1/</t>
  </si>
  <si>
    <t xml:space="preserve">  but different state of residence in 2021.  Based on a sample and subject to sampling variability]</t>
  </si>
  <si>
    <t>[Ranked by largest estimate.  Population 1 year and over.  State of residence in 2020 was Hawaii,</t>
  </si>
  <si>
    <t>Table 1.63-- TOP DOMESTIC OUT-MIGRATION STATES:  2021</t>
  </si>
  <si>
    <t xml:space="preserve">     This release also includes additional data from the 2020 decennial census. More decennial census data will be available in Fall 2023.</t>
  </si>
  <si>
    <t xml:space="preserve">     The 2020 American Community Survey 1-year estimates were disrupted due to the COVID-19 pandemic. As a result, only experimental estimates were released. Because the experimental estimates should not be compared to other American Community Survey releases, 2020 estimates are not included in this section. Experimental estimates may be viewed at https://www.census.gov/programs-surveys/acs/data/experimental-data/1-year.html. The 2021 American Community Survey estimates were not disrupted and are included in this release.</t>
  </si>
  <si>
    <r>
      <t xml:space="preserve">        The principal sources for these data are the decennial population censuses and the annual American Community Survey conducted by the U.S. Census Bureau; the annual population estimates by the U.S. Census Bureau; the Hawaii Health Survey conducted regularly since 1969 by the Hawaii State Department of Health; the ongoing series on visitors present and residents absent provided by the Tourism Research Branch of DBEDT; and the Office of Immigration Statistics tabulations on immigration and naturalization.  Earlier figures on population and migration are given in </t>
    </r>
    <r>
      <rPr>
        <i/>
        <sz val="12"/>
        <rFont val="Times New Roman"/>
        <family val="1"/>
      </rPr>
      <t>Historical Statistics of Hawaii,</t>
    </r>
    <r>
      <rPr>
        <sz val="12"/>
        <rFont val="Times New Roman"/>
        <family val="1"/>
      </rPr>
      <t xml:space="preserve"> Sections 1 and 3.</t>
    </r>
  </si>
  <si>
    <t xml:space="preserve">        This section presents statistics on the growth, geographic distribution, and composition of the population of Hawaii, and on the number and characteristics of migrants moving to and from the state.</t>
  </si>
  <si>
    <t>POPULATION</t>
  </si>
  <si>
    <t>Section 1</t>
  </si>
  <si>
    <t>Native Hawaiians Living in Hawaii or Other States: 2000 and 2010</t>
  </si>
  <si>
    <t>Population by Selected Detailed Native Hawaiian and Other Pacific Islander Race: 2000 and 2010</t>
  </si>
  <si>
    <t>Population by Selected Detailed Asian Race: 2000 and 2010</t>
  </si>
  <si>
    <t>Resident Population for Selected Races: 2010</t>
  </si>
  <si>
    <t>Population by Major Race: 2010 and 2020</t>
  </si>
  <si>
    <t>De Facto Population Projections, by County: 2010 to 2045</t>
  </si>
  <si>
    <t>Resident Population Projections, by Age and Sex: 2010 to 2045</t>
  </si>
  <si>
    <t>Resident Population Projections, by County: 2010 to 2045</t>
  </si>
  <si>
    <t>Centers of Population, by County: 2000 to 2020</t>
  </si>
  <si>
    <t>Resident Population of Hawaiian Home Lands, by Island: 2020</t>
  </si>
  <si>
    <t>Resident Population of Counties and Judicial Districts: 1990 to 2020</t>
  </si>
  <si>
    <t>Population, Land Area and Population Density, by County and Island: 2020</t>
  </si>
  <si>
    <t>Resident Population of Islands: 1970 to 2020</t>
  </si>
  <si>
    <t>Population of Counties: 1831 to 2020</t>
  </si>
  <si>
    <t>Narrative</t>
  </si>
  <si>
    <t>(Click on the table number to go to corresponding table)</t>
  </si>
  <si>
    <t>Table Name</t>
  </si>
  <si>
    <t>Table Number</t>
  </si>
  <si>
    <t>Characteristics of the Population: 1831 to 2020</t>
  </si>
  <si>
    <t>Resident Population, by Military Status: 2020 to 2022</t>
  </si>
  <si>
    <t>Resident and De Facto Population, by Residence Status: 2010 to 2022</t>
  </si>
  <si>
    <t>Resident Population, by County: 2020 to 2022</t>
  </si>
  <si>
    <t>Percentage Change in Resident Population, by County, 2021 to 2022, and Annual Growth Rate, 1990 to 2020</t>
  </si>
  <si>
    <t>County Population as a Share of the State Total: 2020 to 2022</t>
  </si>
  <si>
    <t>De Facto Population, by County: 2010 to 2022</t>
  </si>
  <si>
    <t>Resident Population and Number of Households, by Island and Census Designated Place: 2020</t>
  </si>
  <si>
    <t>Population and Percentage Change Rankings: 2020 and 2022</t>
  </si>
  <si>
    <t>Resident Population for Oahu Neighborhoods: 2010 and 2020</t>
  </si>
  <si>
    <t>Population Characteristics of Oahu Neighborhoods: 2017-2021</t>
  </si>
  <si>
    <t>Resident Population and Households, by Island and Census Tract: 2020</t>
  </si>
  <si>
    <t>Resident Population, by Island and Zip Code Tabulation Area: 2020</t>
  </si>
  <si>
    <t>Resident and De Facto Population and Employed Persons, for Waikiki: 1990 to 2020</t>
  </si>
  <si>
    <t>Urban and Rural Areas, by County: 2020</t>
  </si>
  <si>
    <t>Military Personnel and Dependents, by Service and Island: June 30, 2022</t>
  </si>
  <si>
    <t>Resident Population, by Age and Sex: 2010 and 2020</t>
  </si>
  <si>
    <t>Resident Population, by Age and Sex: 2020 and 2022</t>
  </si>
  <si>
    <t>Resident Population Estimates by Age and Military Status: 2020 and 2022</t>
  </si>
  <si>
    <t>Resident Population by Age Group, by County: 2022</t>
  </si>
  <si>
    <t>Resident Population by Age, by County: 2020</t>
  </si>
  <si>
    <t>Race and Hispanic Origin, by County: 2020</t>
  </si>
  <si>
    <t>Resident Population for Detailed Races: 2021</t>
  </si>
  <si>
    <t>Selected Ancestry: 2017-2021</t>
  </si>
  <si>
    <t>Place of Birth and Citizenship: 2021</t>
  </si>
  <si>
    <t>Ranking of Place of Birth for Foreign Born Persons: 2017-2021</t>
  </si>
  <si>
    <t>Language Spoken at Home by Ability to Speak English, by Age: 2021</t>
  </si>
  <si>
    <t>Language Spoken at Home, by Educational Attainment and Employment Status: 2021</t>
  </si>
  <si>
    <t>Selected Detailed Language Spoken at Home: 2017-2021</t>
  </si>
  <si>
    <t>Top 20 Detailed Languages Other Than English Spoken at Home and Ability to Speak English: 2017-2021</t>
  </si>
  <si>
    <t>Household Type and Relationship, by County: 2020</t>
  </si>
  <si>
    <t>Households, Families, and Group Quarters: 1950 to 2020</t>
  </si>
  <si>
    <t>Households, Population in Households, and Average Household Size: 2000 to 2021</t>
  </si>
  <si>
    <t>Housing Units, Households by Age, and Persons per Household: 2010 and 2020</t>
  </si>
  <si>
    <t>Households, Population in Households, and Population per Household, by County and Island: 2010 and 2020</t>
  </si>
  <si>
    <t>Population in Group Quarters, by Type of Group Quarter, by County: 2020</t>
  </si>
  <si>
    <t>Subfamilies, by County: 2021</t>
  </si>
  <si>
    <t>Marital Status, by Sex: 2021</t>
  </si>
  <si>
    <t>Marital Status, by Sex and by County: 2021</t>
  </si>
  <si>
    <t>Components of Change in the Resident Population, by County: 2010 to 2020</t>
  </si>
  <si>
    <t>Components of Change in the Resident Population, by County: 2020 to 2022</t>
  </si>
  <si>
    <t>Intended Domestic Residents to Hawaii and New International Residents Admitted to Hawaii: 2001 to 2021</t>
  </si>
  <si>
    <t>Legal Permanent Residents, by Region and Country of Birth: 2017 to 2021</t>
  </si>
  <si>
    <t>Persons Naturalized, by Country of Former Allegiance: 1998 to 2021</t>
  </si>
  <si>
    <t>In-migration Summary, by County: 2021</t>
  </si>
  <si>
    <t>In-migration Summary, by Age: 2021</t>
  </si>
  <si>
    <t>Selected Characteristics of Domestic Migrants and Nonmovers: 2021</t>
  </si>
  <si>
    <t>Top Domestic In-migration States: 2021</t>
  </si>
  <si>
    <t>Top Domestic Out-migration States: 2021</t>
  </si>
  <si>
    <t xml:space="preserve">[Persons 5 years old and over.  Based on calculations using the Public Use Microdata Sample (PUMS) from the U.S. Census Bureau </t>
  </si>
  <si>
    <t>February 13, 2023.</t>
  </si>
  <si>
    <t>the Hawaii State Department of Business, Economic Development &amp; Tourism.</t>
  </si>
  <si>
    <t xml:space="preserve">  Excludes visitors present]</t>
  </si>
  <si>
    <t>[Includes military personnel stationed or homeported in Hawaii and residents temporarily absent.</t>
  </si>
  <si>
    <t>ENGLISH, BY AGE:  2021 -- Con.</t>
  </si>
  <si>
    <t>Percent
change</t>
  </si>
</sst>
</file>

<file path=xl/styles.xml><?xml version="1.0" encoding="utf-8"?>
<styleSheet xmlns="http://schemas.openxmlformats.org/spreadsheetml/2006/main">
  <numFmts count="8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 \ @"/>
    <numFmt numFmtId="167" formatCode="\ \ \ \ \ @"/>
    <numFmt numFmtId="168" formatCode="#,##0\ \ \ \ "/>
    <numFmt numFmtId="169" formatCode="0.0\ \ \ "/>
    <numFmt numFmtId="170" formatCode="@\ \ \ "/>
    <numFmt numFmtId="171" formatCode="@\ \ \ \ "/>
    <numFmt numFmtId="172" formatCode="@\ \ \ \ \ "/>
    <numFmt numFmtId="173" formatCode="#,##0\ \ \ \ \ "/>
    <numFmt numFmtId="174" formatCode="#,##0\ \ \ \ \ \ "/>
    <numFmt numFmtId="175" formatCode="\ \ \ @"/>
    <numFmt numFmtId="176" formatCode="\ \ \ \ \ \ @"/>
    <numFmt numFmtId="177" formatCode="\ \ \ \ \ \ \ \ \ @"/>
    <numFmt numFmtId="178" formatCode="\ \ \ \ \ \ \ \ \ \ \ \ @"/>
    <numFmt numFmtId="179" formatCode="\ \ \ \ \ \ \ \ \ \ \ \ \ \ \ @"/>
    <numFmt numFmtId="180" formatCode="\ \ \ \ \ \ \ \ \ \ \ \ \ \ \ \ \ \ @"/>
    <numFmt numFmtId="181" formatCode="@\ \ \ \ \ \ "/>
    <numFmt numFmtId="182" formatCode="#,##0\ \ \ "/>
    <numFmt numFmtId="183" formatCode="\ \ \ \ \ \ \ \ @"/>
    <numFmt numFmtId="184" formatCode="#,##0&quot;  &quot;;\-#,##0&quot;  &quot;;\ \-\-&quot;  &quot;;@&quot;  &quot;"/>
    <numFmt numFmtId="185" formatCode="#,##0.00\ \ \ \ \ "/>
    <numFmt numFmtId="186" formatCode="#,##0.0\ "/>
    <numFmt numFmtId="187" formatCode="#."/>
    <numFmt numFmtId="188" formatCode="#,##0\ "/>
    <numFmt numFmtId="189" formatCode="@\ \ "/>
    <numFmt numFmtId="190" formatCode="#,##0\ \ "/>
    <numFmt numFmtId="191" formatCode="#,##0\ \ \ \ \ \ \ "/>
    <numFmt numFmtId="192" formatCode="#,##0&quot; &quot;;\-#,##0&quot; &quot;;\-\-&quot; &quot;;@&quot; &quot;"/>
    <numFmt numFmtId="193" formatCode="#,##0\ \ \ \ \ \ \ \ \ \ \ \ \ \ \ "/>
    <numFmt numFmtId="194" formatCode="0.00\ \ \ \ \ \ \ \ "/>
    <numFmt numFmtId="195" formatCode="###,##0\ \ \ \ \ \ \ "/>
    <numFmt numFmtId="196" formatCode="&quot;** &quot;#,##0;&quot;** &quot;\-#,##0;&quot;**&quot;0;@"/>
    <numFmt numFmtId="197" formatCode="#,##0.0\ \ "/>
    <numFmt numFmtId="198" formatCode="#,##0.00\ \ "/>
    <numFmt numFmtId="199" formatCode="&quot;3/&quot;\ \ #,##0.0\ \ "/>
    <numFmt numFmtId="200" formatCode="0.0\ \ "/>
    <numFmt numFmtId="201" formatCode="&quot;5/&quot;\ #,##0\ \ "/>
    <numFmt numFmtId="202" formatCode="0.000"/>
    <numFmt numFmtId="203" formatCode="0.000\ \ "/>
    <numFmt numFmtId="204" formatCode="#,###\ \ "/>
    <numFmt numFmtId="205" formatCode="\ \ ###0"/>
    <numFmt numFmtId="206" formatCode="#,##0.0\ \ \ \ \ \ \ \ \ \ "/>
    <numFmt numFmtId="207" formatCode="\ \ ####"/>
    <numFmt numFmtId="208" formatCode="\ \ \ \ \ @\ \ \ \ "/>
    <numFmt numFmtId="209" formatCode="#,##0.0\ \ \ \ \ "/>
    <numFmt numFmtId="210" formatCode="#,##0.00\ \ \ "/>
    <numFmt numFmtId="211" formatCode="\ \ \ \ @"/>
    <numFmt numFmtId="212" formatCode="\ \ \ \ \ \ \ \ \ \ \ \ \ \ @"/>
    <numFmt numFmtId="213" formatCode="##\ \ "/>
    <numFmt numFmtId="214" formatCode="#,##0.0"/>
    <numFmt numFmtId="215" formatCode="0\ \ "/>
    <numFmt numFmtId="216" formatCode="#,##0\ \ \ \ \ \ \ \ \ \ \ \ "/>
    <numFmt numFmtId="217" formatCode="#,##0\ \ \ \ \ \ \ \ \ \ \ "/>
    <numFmt numFmtId="218" formatCode="\ \ @\ \ \ \ "/>
    <numFmt numFmtId="219" formatCode="#,##0.0\ \ \ \ \ \ \ \ \ \ \ "/>
    <numFmt numFmtId="220" formatCode="\ @"/>
    <numFmt numFmtId="221" formatCode="\ \ \ \ 00"/>
    <numFmt numFmtId="222" formatCode="\ @\ \ \ \ \ "/>
    <numFmt numFmtId="223" formatCode="&quot;6/&quot;\ #,##0\ \ "/>
    <numFmt numFmtId="224" formatCode="0.000000\ \ "/>
    <numFmt numFmtId="225" formatCode="0.0000\ \ "/>
    <numFmt numFmtId="226" formatCode="#,##0.0\ \ \ "/>
    <numFmt numFmtId="227" formatCode="\ \ \ 0"/>
    <numFmt numFmtId="228" formatCode="\ \ \ @\ \ \ \ \ \ \ \ \ \ \ \ \ \ \ \ \ \ \ \ \ \ \ \ \ "/>
    <numFmt numFmtId="229" formatCode="@\ \ \ \ \ \ \ \ \ \ \ \ \ \ \ "/>
    <numFmt numFmtId="230" formatCode="[$-409]mmmm\ d\,\ yyyy;@"/>
    <numFmt numFmtId="231" formatCode="0.0\ \ \ \ \ \ \ \ \ \ \ \ \ \ \ \ "/>
    <numFmt numFmtId="232" formatCode="#.0\ \ "/>
    <numFmt numFmtId="233" formatCode="#,##0\ \ \ \ \ \ \ \ "/>
    <numFmt numFmtId="234" formatCode="##0.0\ \ "/>
    <numFmt numFmtId="235" formatCode="0\ \ \ \ \ \ \ "/>
    <numFmt numFmtId="236" formatCode="0.00\ \ "/>
    <numFmt numFmtId="237" formatCode="0.00\ \ \ \ \ "/>
    <numFmt numFmtId="238" formatCode="\ ####"/>
    <numFmt numFmtId="239" formatCode="0.0\ \ \ \ \ \ \ \ \ "/>
    <numFmt numFmtId="240" formatCode="mmmm\ d\,\ yyyy"/>
    <numFmt numFmtId="241" formatCode="&quot;2/&quot;\ #,###\ \ "/>
    <numFmt numFmtId="242" formatCode="#,##0.0\ \ \ \ \ \ \ "/>
    <numFmt numFmtId="243" formatCode="00.00"/>
  </numFmts>
  <fonts count="102">
    <font>
      <sz val="10"/>
      <name val="Arial"/>
      <family val="0"/>
    </font>
    <font>
      <b/>
      <sz val="10"/>
      <name val="Arial"/>
      <family val="0"/>
    </font>
    <font>
      <i/>
      <sz val="10"/>
      <name val="Arial"/>
      <family val="0"/>
    </font>
    <font>
      <b/>
      <i/>
      <sz val="10"/>
      <name val="Arial"/>
      <family val="0"/>
    </font>
    <font>
      <b/>
      <sz val="12"/>
      <name val="Arial"/>
      <family val="2"/>
    </font>
    <font>
      <sz val="10"/>
      <name val="Times New Roman"/>
      <family val="1"/>
    </font>
    <font>
      <i/>
      <sz val="10"/>
      <name val="Times New Roman"/>
      <family val="1"/>
    </font>
    <font>
      <sz val="11"/>
      <color indexed="8"/>
      <name val="Calibri"/>
      <family val="2"/>
    </font>
    <font>
      <sz val="10"/>
      <name val="SWISS"/>
      <family val="0"/>
    </font>
    <font>
      <sz val="1"/>
      <color indexed="16"/>
      <name val="Courier"/>
      <family val="3"/>
    </font>
    <font>
      <b/>
      <sz val="1"/>
      <color indexed="16"/>
      <name val="Courier"/>
      <family val="3"/>
    </font>
    <font>
      <b/>
      <sz val="18"/>
      <name val="Arial"/>
      <family val="2"/>
    </font>
    <font>
      <u val="single"/>
      <sz val="11"/>
      <color indexed="12"/>
      <name val="Calibri"/>
      <family val="2"/>
    </font>
    <font>
      <u val="single"/>
      <sz val="10"/>
      <color indexed="12"/>
      <name val="Arial"/>
      <family val="2"/>
    </font>
    <font>
      <sz val="10"/>
      <name val="Courier"/>
      <family val="3"/>
    </font>
    <font>
      <sz val="10"/>
      <name val="Courier New"/>
      <family val="3"/>
    </font>
    <font>
      <sz val="10"/>
      <name val="MS Sans Serif"/>
      <family val="2"/>
    </font>
    <font>
      <sz val="12"/>
      <name val="Arial"/>
      <family val="2"/>
    </font>
    <font>
      <sz val="9"/>
      <name val="Times New Roman"/>
      <family val="1"/>
    </font>
    <font>
      <sz val="8"/>
      <color indexed="61"/>
      <name val="Arial"/>
      <family val="2"/>
    </font>
    <font>
      <b/>
      <sz val="8"/>
      <color indexed="38"/>
      <name val="Arial"/>
      <family val="2"/>
    </font>
    <font>
      <b/>
      <sz val="8"/>
      <name val="arial"/>
      <family val="2"/>
    </font>
    <font>
      <b/>
      <i/>
      <sz val="10"/>
      <color indexed="32"/>
      <name val="Arial"/>
      <family val="2"/>
    </font>
    <font>
      <b/>
      <sz val="12"/>
      <name val="Tahoma"/>
      <family val="2"/>
    </font>
    <font>
      <b/>
      <sz val="10"/>
      <name val="Tahoma"/>
      <family val="2"/>
    </font>
    <font>
      <b/>
      <sz val="11"/>
      <name val="Tahoma"/>
      <family val="2"/>
    </font>
    <font>
      <sz val="7"/>
      <name val="Helvetica"/>
      <family val="2"/>
    </font>
    <font>
      <b/>
      <sz val="10"/>
      <name val="Times New Roman"/>
      <family val="1"/>
    </font>
    <font>
      <b/>
      <sz val="18"/>
      <color indexed="62"/>
      <name val="Cambria"/>
      <family val="2"/>
    </font>
    <font>
      <sz val="10"/>
      <color indexed="8"/>
      <name val="Times New Roman"/>
      <family val="1"/>
    </font>
    <font>
      <sz val="10"/>
      <color indexed="10"/>
      <name val="Arial"/>
      <family val="2"/>
    </font>
    <font>
      <b/>
      <i/>
      <sz val="12"/>
      <name val="Arial"/>
      <family val="2"/>
    </font>
    <font>
      <sz val="10"/>
      <name val="Geneva"/>
      <family val="0"/>
    </font>
    <font>
      <b/>
      <sz val="16"/>
      <name val="Arial"/>
      <family val="2"/>
    </font>
    <font>
      <sz val="10"/>
      <color indexed="8"/>
      <name val="SansSerif"/>
      <family val="0"/>
    </font>
    <font>
      <sz val="10"/>
      <name val="SansSerif"/>
      <family val="0"/>
    </font>
    <font>
      <sz val="10"/>
      <color indexed="57"/>
      <name val="Arial"/>
      <family val="2"/>
    </font>
    <font>
      <b/>
      <sz val="12"/>
      <color indexed="10"/>
      <name val="Arial"/>
      <family val="2"/>
    </font>
    <font>
      <u val="single"/>
      <sz val="10"/>
      <name val="Arial"/>
      <family val="2"/>
    </font>
    <font>
      <u val="single"/>
      <sz val="10"/>
      <color indexed="10"/>
      <name val="Arial"/>
      <family val="2"/>
    </font>
    <font>
      <sz val="10"/>
      <color indexed="12"/>
      <name val="Arial"/>
      <family val="2"/>
    </font>
    <font>
      <sz val="10"/>
      <color indexed="8"/>
      <name val="Arial"/>
      <family val="2"/>
    </font>
    <font>
      <b/>
      <sz val="10"/>
      <color indexed="12"/>
      <name val="Arial"/>
      <family val="2"/>
    </font>
    <font>
      <sz val="10"/>
      <color indexed="9"/>
      <name val="arial"/>
      <family val="2"/>
    </font>
    <font>
      <b/>
      <sz val="10"/>
      <color indexed="8"/>
      <name val="Arial"/>
      <family val="2"/>
    </font>
    <font>
      <sz val="10"/>
      <name val="Helv"/>
      <family val="0"/>
    </font>
    <font>
      <sz val="9"/>
      <name val="Arial"/>
      <family val="2"/>
    </font>
    <font>
      <b/>
      <sz val="10"/>
      <name val="Arial, Albany AMT, Helvetica"/>
      <family val="0"/>
    </font>
    <font>
      <b/>
      <u val="single"/>
      <sz val="10"/>
      <name val="Arial"/>
      <family val="2"/>
    </font>
    <font>
      <sz val="12"/>
      <name val="Times New Roman"/>
      <family val="1"/>
    </font>
    <font>
      <i/>
      <sz val="12"/>
      <name val="Times New Roman"/>
      <family val="1"/>
    </font>
    <font>
      <b/>
      <sz val="18"/>
      <name val="Times New Roman"/>
      <family val="1"/>
    </font>
    <font>
      <b/>
      <sz val="14"/>
      <name val="Times New Roman"/>
      <family val="1"/>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b/>
      <sz val="10"/>
      <color indexed="30"/>
      <name val="Arial"/>
      <family val="2"/>
    </font>
    <font>
      <sz val="10"/>
      <color indexed="30"/>
      <name val="Arial"/>
      <family val="2"/>
    </font>
    <font>
      <b/>
      <i/>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0"/>
      <color theme="1"/>
      <name val="Arial"/>
      <family val="2"/>
    </font>
    <font>
      <b/>
      <sz val="10"/>
      <color rgb="FF0070C0"/>
      <name val="Arial"/>
      <family val="2"/>
    </font>
    <font>
      <sz val="10"/>
      <color rgb="FF0070C0"/>
      <name val="Arial"/>
      <family val="2"/>
    </font>
    <font>
      <b/>
      <i/>
      <sz val="10"/>
      <color rgb="FFFF0000"/>
      <name val="Arial"/>
      <family val="2"/>
    </font>
    <font>
      <b/>
      <sz val="10"/>
      <color rgb="FFFF0000"/>
      <name val="Arial"/>
      <family val="2"/>
    </font>
    <font>
      <b/>
      <sz val="12"/>
      <color rgb="FFFF0000"/>
      <name val="Arial"/>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75">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thin"/>
      <top>
        <color indexed="63"/>
      </top>
      <bottom style="thin"/>
    </border>
    <border>
      <left>
        <color indexed="63"/>
      </left>
      <right style="thin"/>
      <top style="double"/>
      <bottom>
        <color indexed="63"/>
      </bottom>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thin"/>
      <top style="double"/>
      <bottom style="thin"/>
    </border>
    <border>
      <left style="thin"/>
      <right style="double"/>
      <top>
        <color indexed="63"/>
      </top>
      <bottom style="thin"/>
    </border>
    <border>
      <left>
        <color indexed="63"/>
      </left>
      <right style="double"/>
      <top style="double"/>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double"/>
      <bottom style="thin"/>
    </border>
    <border>
      <left style="double"/>
      <right style="thin"/>
      <top/>
      <bottom/>
    </border>
    <border>
      <left style="thin"/>
      <right style="double"/>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double"/>
      <bottom style="thin"/>
    </border>
    <border>
      <left style="thin"/>
      <right style="double"/>
      <top style="double"/>
      <bottom style="thin"/>
    </border>
    <border>
      <left>
        <color indexed="63"/>
      </left>
      <right style="thin">
        <color indexed="8"/>
      </right>
      <top>
        <color indexed="63"/>
      </top>
      <bottom>
        <color indexed="63"/>
      </bottom>
    </border>
    <border>
      <left style="thin"/>
      <right style="thin"/>
      <top style="double"/>
      <bottom>
        <color indexed="63"/>
      </bottom>
    </border>
    <border>
      <left style="double"/>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color indexed="63"/>
      </left>
      <right>
        <color indexed="63"/>
      </right>
      <top>
        <color indexed="63"/>
      </top>
      <bottom style="double"/>
    </border>
    <border>
      <left style="double"/>
      <right style="thin"/>
      <top style="thin"/>
      <bottom>
        <color indexed="63"/>
      </bottom>
    </border>
    <border>
      <left style="double"/>
      <right style="thin"/>
      <top style="double"/>
      <bottom style="thin"/>
    </border>
    <border>
      <left style="thin"/>
      <right>
        <color indexed="63"/>
      </right>
      <top style="thin"/>
      <bottom style="thin"/>
    </border>
    <border>
      <left style="double"/>
      <right style="double"/>
      <top>
        <color indexed="63"/>
      </top>
      <bottom style="thin"/>
    </border>
    <border>
      <left>
        <color indexed="63"/>
      </left>
      <right style="double">
        <color indexed="8"/>
      </right>
      <top>
        <color indexed="63"/>
      </top>
      <bottom>
        <color indexed="63"/>
      </bottom>
    </border>
    <border>
      <left style="thin"/>
      <right style="double"/>
      <top style="thin"/>
      <bottom style="thin"/>
    </border>
    <border>
      <left style="thin">
        <color indexed="8"/>
      </left>
      <right>
        <color indexed="63"/>
      </right>
      <top style="thin"/>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border>
    <border>
      <left style="thin"/>
      <right style="thin">
        <color indexed="8"/>
      </right>
      <top>
        <color indexed="63"/>
      </top>
      <bottom style="thin"/>
    </border>
    <border>
      <left style="thin">
        <color indexed="8"/>
      </left>
      <right>
        <color indexed="63"/>
      </right>
      <top>
        <color indexed="63"/>
      </top>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style="thin"/>
      <top style="thin"/>
      <bottom style="thin"/>
    </border>
    <border>
      <left>
        <color indexed="63"/>
      </left>
      <right>
        <color indexed="63"/>
      </right>
      <top style="thin"/>
      <bottom style="thin"/>
    </border>
    <border>
      <left style="thin"/>
      <right>
        <color indexed="63"/>
      </right>
      <top style="double"/>
      <bottom>
        <color indexed="63"/>
      </bottom>
    </border>
    <border>
      <left style="thin">
        <color indexed="8"/>
      </left>
      <right>
        <color indexed="63"/>
      </right>
      <top>
        <color indexed="63"/>
      </top>
      <bottom>
        <color indexed="63"/>
      </bottom>
    </border>
    <border>
      <left style="double"/>
      <right style="thin"/>
      <top style="thin"/>
      <bottom style="thin"/>
    </border>
    <border>
      <left/>
      <right>
        <color indexed="63"/>
      </right>
      <top style="double"/>
      <bottom style="thin">
        <color rgb="FF000000"/>
      </bottom>
    </border>
    <border>
      <left style="thin"/>
      <right style="thin"/>
      <top style="double"/>
      <bottom style="thin">
        <color rgb="FF000000"/>
      </bottom>
    </border>
    <border>
      <left>
        <color indexed="63"/>
      </left>
      <right style="double"/>
      <top style="thin"/>
      <bottom>
        <color indexed="63"/>
      </bottom>
    </border>
    <border>
      <left>
        <color indexed="63"/>
      </left>
      <right style="double"/>
      <top style="thin"/>
      <bottom style="thin"/>
    </border>
    <border>
      <left style="double"/>
      <right style="thin"/>
      <top style="double"/>
      <bottom>
        <color indexed="63"/>
      </bottom>
    </border>
    <border>
      <left style="thin"/>
      <right style="double"/>
      <top style="double"/>
      <bottom>
        <color indexed="63"/>
      </bottom>
    </border>
    <border>
      <left style="hair"/>
      <right style="hair"/>
      <top style="hair"/>
      <bottom style="hair"/>
    </border>
    <border>
      <left style="double"/>
      <right style="double"/>
      <top style="double"/>
      <bottom>
        <color indexed="63"/>
      </bottom>
    </border>
    <border>
      <left style="double"/>
      <right>
        <color indexed="63"/>
      </right>
      <top style="double"/>
      <bottom style="thin"/>
    </border>
  </borders>
  <cellStyleXfs count="3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lignment/>
      <protection/>
    </xf>
    <xf numFmtId="175" fontId="0" fillId="0" borderId="1" applyBorder="0">
      <alignment/>
      <protection/>
    </xf>
    <xf numFmtId="175" fontId="0" fillId="0" borderId="1" applyBorder="0">
      <alignment/>
      <protection/>
    </xf>
    <xf numFmtId="170" fontId="0" fillId="0" borderId="1" applyBorder="0">
      <alignment/>
      <protection/>
    </xf>
    <xf numFmtId="175" fontId="0" fillId="0" borderId="1" applyBorder="0">
      <alignment/>
      <protection/>
    </xf>
    <xf numFmtId="175" fontId="0" fillId="0" borderId="1" applyBorder="0">
      <alignment/>
      <protection/>
    </xf>
    <xf numFmtId="179" fontId="0" fillId="0" borderId="1" applyBorder="0">
      <alignment/>
      <protection/>
    </xf>
    <xf numFmtId="184" fontId="0" fillId="0" borderId="1" applyBorder="0">
      <alignment/>
      <protection/>
    </xf>
    <xf numFmtId="175" fontId="0" fillId="0" borderId="1" applyBorder="0">
      <alignment/>
      <protection/>
    </xf>
    <xf numFmtId="175" fontId="0" fillId="0" borderId="1" applyBorder="0">
      <alignment/>
      <protection/>
    </xf>
    <xf numFmtId="170" fontId="0" fillId="0" borderId="1" applyBorder="0">
      <alignment/>
      <protection/>
    </xf>
    <xf numFmtId="185" fontId="0" fillId="0" borderId="1" applyBorder="0">
      <alignment/>
      <protection/>
    </xf>
    <xf numFmtId="175" fontId="0" fillId="0" borderId="1" applyBorder="0">
      <alignment/>
      <protection/>
    </xf>
    <xf numFmtId="175" fontId="0" fillId="0" borderId="1" applyBorder="0">
      <alignment/>
      <protection/>
    </xf>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176" fontId="0" fillId="0" borderId="1" applyBorder="0">
      <alignment/>
      <protection/>
    </xf>
    <xf numFmtId="176" fontId="0" fillId="0" borderId="1" applyBorder="0">
      <alignment/>
      <protection/>
    </xf>
    <xf numFmtId="167" fontId="0" fillId="0" borderId="1" applyBorder="0">
      <alignment/>
      <protection/>
    </xf>
    <xf numFmtId="0" fontId="0" fillId="0" borderId="1" applyBorder="0">
      <alignment/>
      <protection/>
    </xf>
    <xf numFmtId="176" fontId="0" fillId="0" borderId="1" applyBorder="0">
      <alignment/>
      <protection/>
    </xf>
    <xf numFmtId="0" fontId="0" fillId="0" borderId="1" applyBorder="0">
      <alignment/>
      <protection/>
    </xf>
    <xf numFmtId="176" fontId="0" fillId="0" borderId="1" applyBorder="0">
      <alignment/>
      <protection/>
    </xf>
    <xf numFmtId="176" fontId="0" fillId="0" borderId="1" applyBorder="0">
      <alignment/>
      <protection/>
    </xf>
    <xf numFmtId="176" fontId="0" fillId="0" borderId="1" applyBorder="0">
      <alignment/>
      <protection/>
    </xf>
    <xf numFmtId="176" fontId="0" fillId="0" borderId="1" applyBorder="0">
      <alignment/>
      <protection/>
    </xf>
    <xf numFmtId="176" fontId="0" fillId="0" borderId="1" applyBorder="0">
      <alignment/>
      <protection/>
    </xf>
    <xf numFmtId="176" fontId="0" fillId="0" borderId="1" applyBorder="0">
      <alignment/>
      <protection/>
    </xf>
    <xf numFmtId="166" fontId="0" fillId="0" borderId="1" applyBorder="0">
      <alignment/>
      <protection/>
    </xf>
    <xf numFmtId="176" fontId="0" fillId="0" borderId="1" applyBorder="0">
      <alignment/>
      <protection/>
    </xf>
    <xf numFmtId="177" fontId="0" fillId="0" borderId="1">
      <alignment/>
      <protection/>
    </xf>
    <xf numFmtId="177" fontId="0" fillId="0" borderId="1">
      <alignment/>
      <protection/>
    </xf>
    <xf numFmtId="177" fontId="0" fillId="0" borderId="1">
      <alignment/>
      <protection/>
    </xf>
    <xf numFmtId="177" fontId="0" fillId="0" borderId="1">
      <alignment/>
      <protection/>
    </xf>
    <xf numFmtId="177" fontId="0" fillId="0" borderId="1">
      <alignment/>
      <protection/>
    </xf>
    <xf numFmtId="186" fontId="0" fillId="0" borderId="1">
      <alignment/>
      <protection/>
    </xf>
    <xf numFmtId="177" fontId="0" fillId="0" borderId="1">
      <alignment/>
      <protection/>
    </xf>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178"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180"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9" fillId="28" borderId="2" applyNumberFormat="0" applyAlignment="0" applyProtection="0"/>
    <xf numFmtId="0" fontId="8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187" fontId="9" fillId="0" borderId="0">
      <alignment/>
      <protection locked="0"/>
    </xf>
    <xf numFmtId="187" fontId="9" fillId="0" borderId="0">
      <alignment/>
      <protection locked="0"/>
    </xf>
    <xf numFmtId="187" fontId="9"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87" fontId="9" fillId="0" borderId="0">
      <alignment/>
      <protection locked="0"/>
    </xf>
    <xf numFmtId="187" fontId="9" fillId="0" borderId="0">
      <alignment/>
      <protection locked="0"/>
    </xf>
    <xf numFmtId="187" fontId="9" fillId="0" borderId="0">
      <alignment/>
      <protection locked="0"/>
    </xf>
    <xf numFmtId="14" fontId="0" fillId="0" borderId="0" applyFont="0" applyFill="0" applyBorder="0" applyAlignment="0" applyProtection="0"/>
    <xf numFmtId="187" fontId="9" fillId="0" borderId="0">
      <alignment/>
      <protection locked="0"/>
    </xf>
    <xf numFmtId="187" fontId="9" fillId="0" borderId="0">
      <alignment/>
      <protection locked="0"/>
    </xf>
    <xf numFmtId="187" fontId="9" fillId="0" borderId="0">
      <alignment/>
      <protection locked="0"/>
    </xf>
    <xf numFmtId="0" fontId="81" fillId="0" borderId="0" applyNumberFormat="0" applyFill="0" applyBorder="0" applyAlignment="0" applyProtection="0"/>
    <xf numFmtId="2" fontId="0" fillId="0" borderId="0" applyFont="0" applyFill="0" applyBorder="0" applyAlignment="0" applyProtection="0"/>
    <xf numFmtId="187" fontId="9" fillId="0" borderId="0">
      <alignment/>
      <protection locked="0"/>
    </xf>
    <xf numFmtId="187" fontId="9" fillId="0" borderId="0">
      <alignment/>
      <protection locked="0"/>
    </xf>
    <xf numFmtId="187" fontId="9" fillId="0" borderId="0">
      <alignment/>
      <protection locked="0"/>
    </xf>
    <xf numFmtId="0" fontId="82" fillId="0" borderId="0" applyNumberFormat="0" applyFill="0" applyBorder="0" applyAlignment="0" applyProtection="0"/>
    <xf numFmtId="167" fontId="5" fillId="0" borderId="0">
      <alignment/>
      <protection/>
    </xf>
    <xf numFmtId="174" fontId="5" fillId="0" borderId="0">
      <alignment/>
      <protection/>
    </xf>
    <xf numFmtId="176" fontId="5" fillId="0" borderId="0">
      <alignment/>
      <protection/>
    </xf>
    <xf numFmtId="188" fontId="5" fillId="0" borderId="0">
      <alignment/>
      <protection/>
    </xf>
    <xf numFmtId="189" fontId="5" fillId="0" borderId="0">
      <alignment/>
      <protection/>
    </xf>
    <xf numFmtId="190" fontId="5" fillId="0" borderId="0">
      <alignment/>
      <protection/>
    </xf>
    <xf numFmtId="176" fontId="5" fillId="0" borderId="0">
      <alignment/>
      <protection/>
    </xf>
    <xf numFmtId="168" fontId="5" fillId="0" borderId="0">
      <alignment/>
      <protection/>
    </xf>
    <xf numFmtId="191" fontId="5" fillId="0" borderId="0">
      <alignment/>
      <protection/>
    </xf>
    <xf numFmtId="192" fontId="5" fillId="0" borderId="0">
      <alignment/>
      <protection/>
    </xf>
    <xf numFmtId="175" fontId="5" fillId="0" borderId="0">
      <alignment/>
      <protection/>
    </xf>
    <xf numFmtId="203" fontId="5" fillId="0" borderId="0">
      <alignment/>
      <protection/>
    </xf>
    <xf numFmtId="167" fontId="5" fillId="0" borderId="0">
      <alignment/>
      <protection/>
    </xf>
    <xf numFmtId="173" fontId="5" fillId="0" borderId="0">
      <alignment/>
      <protection/>
    </xf>
    <xf numFmtId="193" fontId="5" fillId="0" borderId="0">
      <alignment/>
      <protection/>
    </xf>
    <xf numFmtId="0" fontId="5" fillId="0" borderId="0">
      <alignment/>
      <protection/>
    </xf>
    <xf numFmtId="190" fontId="5" fillId="0" borderId="0">
      <alignment/>
      <protection/>
    </xf>
    <xf numFmtId="167" fontId="5" fillId="0" borderId="0">
      <alignment/>
      <protection/>
    </xf>
    <xf numFmtId="182" fontId="5" fillId="0" borderId="0">
      <alignment/>
      <protection/>
    </xf>
    <xf numFmtId="174" fontId="5" fillId="0" borderId="0">
      <alignment/>
      <protection/>
    </xf>
    <xf numFmtId="176" fontId="5" fillId="0" borderId="0">
      <alignment/>
      <protection/>
    </xf>
    <xf numFmtId="194" fontId="5" fillId="0" borderId="0">
      <alignment/>
      <protection/>
    </xf>
    <xf numFmtId="188" fontId="5" fillId="0" borderId="0">
      <alignment/>
      <protection/>
    </xf>
    <xf numFmtId="189" fontId="5" fillId="0" borderId="0">
      <alignment/>
      <protection/>
    </xf>
    <xf numFmtId="0" fontId="83" fillId="30" borderId="0" applyNumberFormat="0" applyBorder="0" applyAlignment="0" applyProtection="0"/>
    <xf numFmtId="0" fontId="1" fillId="0" borderId="0">
      <alignment horizontal="center" wrapText="1"/>
      <protection/>
    </xf>
    <xf numFmtId="0" fontId="84" fillId="0" borderId="4" applyNumberFormat="0" applyFill="0" applyAlignment="0" applyProtection="0"/>
    <xf numFmtId="187" fontId="9" fillId="0" borderId="0">
      <alignment/>
      <protection locked="0"/>
    </xf>
    <xf numFmtId="187" fontId="9" fillId="0" borderId="0">
      <alignment/>
      <protection locked="0"/>
    </xf>
    <xf numFmtId="187" fontId="9" fillId="0" borderId="0">
      <alignment/>
      <protection locked="0"/>
    </xf>
    <xf numFmtId="187" fontId="9" fillId="0" borderId="0">
      <alignment/>
      <protection locked="0"/>
    </xf>
    <xf numFmtId="187" fontId="9" fillId="0" borderId="0">
      <alignment/>
      <protection locked="0"/>
    </xf>
    <xf numFmtId="0" fontId="85" fillId="0" borderId="5" applyNumberFormat="0" applyFill="0" applyAlignment="0" applyProtection="0"/>
    <xf numFmtId="187" fontId="10" fillId="0" borderId="0">
      <alignment/>
      <protection locked="0"/>
    </xf>
    <xf numFmtId="187" fontId="10" fillId="0" borderId="0">
      <alignment/>
      <protection locked="0"/>
    </xf>
    <xf numFmtId="187" fontId="10" fillId="0" borderId="0">
      <alignment/>
      <protection locked="0"/>
    </xf>
    <xf numFmtId="187" fontId="10" fillId="0" borderId="0">
      <alignment/>
      <protection locked="0"/>
    </xf>
    <xf numFmtId="187" fontId="10" fillId="0" borderId="0">
      <alignment/>
      <protection locked="0"/>
    </xf>
    <xf numFmtId="0" fontId="86" fillId="0" borderId="6" applyNumberFormat="0" applyFill="0" applyAlignment="0" applyProtection="0"/>
    <xf numFmtId="0" fontId="86" fillId="0" borderId="0" applyNumberFormat="0" applyFill="0" applyBorder="0" applyAlignment="0" applyProtection="0"/>
    <xf numFmtId="0" fontId="1" fillId="0" borderId="0">
      <alignment horizontal="center" wrapText="1"/>
      <protection/>
    </xf>
    <xf numFmtId="0" fontId="11" fillId="0" borderId="0" applyNumberFormat="0" applyFill="0" applyBorder="0" applyAlignment="0" applyProtection="0"/>
    <xf numFmtId="0" fontId="4" fillId="0" borderId="0" applyNumberFormat="0" applyFill="0" applyBorder="0" applyAlignment="0" applyProtection="0"/>
    <xf numFmtId="0" fontId="87"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88" fillId="31" borderId="2" applyNumberFormat="0" applyAlignment="0" applyProtection="0"/>
    <xf numFmtId="0" fontId="89" fillId="0" borderId="7" applyNumberFormat="0" applyFill="0" applyAlignment="0" applyProtection="0"/>
    <xf numFmtId="0" fontId="9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6"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6" fillId="0" borderId="0">
      <alignment/>
      <protection/>
    </xf>
    <xf numFmtId="0" fontId="14" fillId="0" borderId="0">
      <alignment/>
      <protection/>
    </xf>
    <xf numFmtId="0" fontId="0" fillId="0" borderId="0">
      <alignment vertical="top"/>
      <protection/>
    </xf>
    <xf numFmtId="0" fontId="0" fillId="0" borderId="0">
      <alignment/>
      <protection/>
    </xf>
    <xf numFmtId="0" fontId="0" fillId="0" borderId="0" applyNumberFormat="0" applyFill="0" applyBorder="0" applyAlignment="0" applyProtection="0"/>
    <xf numFmtId="0" fontId="16" fillId="0" borderId="0">
      <alignment/>
      <protection/>
    </xf>
    <xf numFmtId="0" fontId="14" fillId="0" borderId="0">
      <alignment/>
      <protection/>
    </xf>
    <xf numFmtId="0" fontId="7" fillId="0" borderId="0">
      <alignment/>
      <protection/>
    </xf>
    <xf numFmtId="0" fontId="16" fillId="0" borderId="0">
      <alignment/>
      <protection/>
    </xf>
    <xf numFmtId="37" fontId="1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vertical="top"/>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7" fillId="0" borderId="0">
      <alignment/>
      <protection/>
    </xf>
    <xf numFmtId="0" fontId="16" fillId="0" borderId="0">
      <alignment/>
      <protection/>
    </xf>
    <xf numFmtId="0" fontId="16" fillId="0" borderId="0">
      <alignment/>
      <protection/>
    </xf>
    <xf numFmtId="0" fontId="32" fillId="0" borderId="0">
      <alignment/>
      <protection/>
    </xf>
    <xf numFmtId="0" fontId="0" fillId="0" borderId="0">
      <alignment/>
      <protection/>
    </xf>
    <xf numFmtId="0" fontId="14" fillId="0" borderId="0">
      <alignment/>
      <protection/>
    </xf>
    <xf numFmtId="0" fontId="14" fillId="0" borderId="0">
      <alignment/>
      <protection/>
    </xf>
    <xf numFmtId="0" fontId="16" fillId="0" borderId="0">
      <alignment/>
      <protection/>
    </xf>
    <xf numFmtId="0" fontId="7" fillId="0" borderId="0">
      <alignment/>
      <protection/>
    </xf>
    <xf numFmtId="0" fontId="0" fillId="0" borderId="0">
      <alignment vertical="top"/>
      <protection/>
    </xf>
    <xf numFmtId="0" fontId="0"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0" fillId="0" borderId="0">
      <alignment vertical="top"/>
      <protection/>
    </xf>
    <xf numFmtId="0" fontId="16" fillId="0" borderId="0">
      <alignment/>
      <protection/>
    </xf>
    <xf numFmtId="0" fontId="7" fillId="0" borderId="0">
      <alignment/>
      <protection/>
    </xf>
    <xf numFmtId="0" fontId="7" fillId="0" borderId="0">
      <alignment/>
      <protection/>
    </xf>
    <xf numFmtId="0" fontId="0" fillId="33" borderId="8"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195" fontId="18" fillId="0" borderId="10" applyBorder="0">
      <alignment horizontal="right"/>
      <protection/>
    </xf>
    <xf numFmtId="0" fontId="91"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2" borderId="0">
      <alignment horizontal="left" indent="7"/>
      <protection/>
    </xf>
    <xf numFmtId="0" fontId="20" fillId="2" borderId="0">
      <alignment horizontal="left" indent="6"/>
      <protection/>
    </xf>
    <xf numFmtId="0" fontId="21" fillId="35" borderId="12" applyNumberFormat="0" applyBorder="0" applyAlignment="0">
      <protection/>
    </xf>
    <xf numFmtId="0" fontId="22" fillId="36" borderId="0">
      <alignment/>
      <protection/>
    </xf>
    <xf numFmtId="0" fontId="1" fillId="0" borderId="0" applyFill="0">
      <alignment/>
      <protection/>
    </xf>
    <xf numFmtId="0" fontId="0" fillId="37" borderId="0" applyNumberFormat="0" applyFont="0" applyBorder="0" applyAlignment="0">
      <protection/>
    </xf>
    <xf numFmtId="0" fontId="22" fillId="0" borderId="0" applyFill="0">
      <alignment horizontal="left" indent="2"/>
      <protection/>
    </xf>
    <xf numFmtId="0" fontId="0" fillId="0" borderId="0">
      <alignment horizontal="left" wrapText="1"/>
      <protection/>
    </xf>
    <xf numFmtId="0" fontId="23" fillId="0" borderId="0" applyNumberFormat="0" applyFill="0" applyBorder="0" applyProtection="0">
      <alignment horizontal="left"/>
    </xf>
    <xf numFmtId="0" fontId="24" fillId="0" borderId="0" applyNumberFormat="0" applyFill="0" applyBorder="0" applyProtection="0">
      <alignment horizontal="left"/>
    </xf>
    <xf numFmtId="0" fontId="25" fillId="0" borderId="0" applyNumberFormat="0" applyFill="0" applyBorder="0" applyProtection="0">
      <alignment horizontal="left"/>
    </xf>
    <xf numFmtId="0" fontId="24" fillId="0" borderId="0" applyNumberFormat="0" applyFill="0" applyBorder="0" applyProtection="0">
      <alignment horizontal="center"/>
    </xf>
    <xf numFmtId="196"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6" fillId="0" borderId="13">
      <alignment horizontal="center"/>
      <protection/>
    </xf>
    <xf numFmtId="0" fontId="27" fillId="0" borderId="10" applyBorder="0" applyAlignment="0">
      <protection/>
    </xf>
    <xf numFmtId="0" fontId="4" fillId="0" borderId="0">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lignment wrapText="1"/>
      <protection/>
    </xf>
    <xf numFmtId="0" fontId="28" fillId="0" borderId="0" applyNumberFormat="0" applyFill="0" applyBorder="0" applyAlignment="0" applyProtection="0"/>
    <xf numFmtId="0" fontId="4" fillId="0" borderId="0">
      <alignment wrapText="1"/>
      <protection/>
    </xf>
    <xf numFmtId="0" fontId="4" fillId="0" borderId="0">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4" fillId="0" borderId="0">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4" fillId="0" borderId="0">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lignment wrapText="1"/>
      <protection/>
    </xf>
    <xf numFmtId="0" fontId="92" fillId="0" borderId="14" applyNumberFormat="0" applyFill="0" applyAlignment="0" applyProtection="0"/>
    <xf numFmtId="187" fontId="9" fillId="0" borderId="15">
      <alignment/>
      <protection locked="0"/>
    </xf>
    <xf numFmtId="187" fontId="9" fillId="0" borderId="15">
      <alignment/>
      <protection locked="0"/>
    </xf>
    <xf numFmtId="187" fontId="9" fillId="0" borderId="15">
      <alignment/>
      <protection locked="0"/>
    </xf>
    <xf numFmtId="187" fontId="9" fillId="0" borderId="15">
      <alignment/>
      <protection locked="0"/>
    </xf>
    <xf numFmtId="187" fontId="9" fillId="0" borderId="15">
      <alignment/>
      <protection locked="0"/>
    </xf>
    <xf numFmtId="0" fontId="93" fillId="0" borderId="0" applyNumberFormat="0" applyFill="0" applyBorder="0" applyAlignment="0" applyProtection="0"/>
  </cellStyleXfs>
  <cellXfs count="1687">
    <xf numFmtId="0" fontId="0" fillId="0" borderId="0" xfId="0" applyAlignment="1">
      <alignment/>
    </xf>
    <xf numFmtId="3" fontId="0" fillId="0" borderId="0" xfId="0" applyNumberFormat="1" applyAlignment="1">
      <alignment/>
    </xf>
    <xf numFmtId="49" fontId="0" fillId="0" borderId="0" xfId="0" applyNumberFormat="1" applyAlignment="1">
      <alignment/>
    </xf>
    <xf numFmtId="0" fontId="0" fillId="0" borderId="0" xfId="0" applyNumberFormat="1" applyAlignment="1">
      <alignment/>
    </xf>
    <xf numFmtId="164" fontId="0" fillId="0" borderId="0" xfId="0" applyNumberFormat="1" applyAlignment="1">
      <alignment/>
    </xf>
    <xf numFmtId="49" fontId="0" fillId="0" borderId="1" xfId="0" applyNumberFormat="1" applyBorder="1" applyAlignment="1">
      <alignment/>
    </xf>
    <xf numFmtId="0" fontId="0" fillId="0" borderId="1" xfId="0" applyBorder="1" applyAlignment="1">
      <alignment/>
    </xf>
    <xf numFmtId="164" fontId="0" fillId="0" borderId="1" xfId="0" applyNumberFormat="1" applyBorder="1" applyAlignment="1">
      <alignment/>
    </xf>
    <xf numFmtId="0" fontId="0" fillId="0" borderId="1" xfId="0" applyNumberFormat="1" applyBorder="1" applyAlignment="1">
      <alignment/>
    </xf>
    <xf numFmtId="49" fontId="0" fillId="0" borderId="16" xfId="0" applyNumberFormat="1" applyBorder="1" applyAlignment="1">
      <alignment/>
    </xf>
    <xf numFmtId="0" fontId="4" fillId="0" borderId="0" xfId="0" applyFont="1" applyAlignment="1">
      <alignment horizontal="centerContinuous"/>
    </xf>
    <xf numFmtId="165" fontId="4" fillId="0" borderId="0" xfId="95" applyNumberFormat="1" applyFont="1" applyAlignment="1">
      <alignment horizontal="centerContinuous"/>
    </xf>
    <xf numFmtId="164" fontId="4" fillId="0" borderId="0" xfId="0" applyNumberFormat="1" applyFont="1" applyAlignment="1">
      <alignment horizontal="centerContinuous"/>
    </xf>
    <xf numFmtId="49" fontId="5" fillId="0" borderId="0" xfId="0" applyNumberFormat="1" applyFont="1" applyAlignment="1">
      <alignment/>
    </xf>
    <xf numFmtId="0" fontId="5" fillId="0" borderId="0" xfId="0" applyFont="1" applyAlignment="1">
      <alignment/>
    </xf>
    <xf numFmtId="165" fontId="5" fillId="0" borderId="0" xfId="95" applyNumberFormat="1" applyFont="1" applyAlignment="1">
      <alignment/>
    </xf>
    <xf numFmtId="164" fontId="5" fillId="0" borderId="0" xfId="0" applyNumberFormat="1" applyFont="1" applyAlignment="1">
      <alignment/>
    </xf>
    <xf numFmtId="167" fontId="5" fillId="0" borderId="0" xfId="0" applyNumberFormat="1" applyFont="1" applyAlignment="1">
      <alignment/>
    </xf>
    <xf numFmtId="169" fontId="0" fillId="0" borderId="0" xfId="0" applyNumberFormat="1" applyAlignment="1">
      <alignment/>
    </xf>
    <xf numFmtId="49" fontId="1" fillId="0" borderId="17" xfId="0" applyNumberFormat="1" applyFont="1" applyBorder="1" applyAlignment="1">
      <alignment vertical="center"/>
    </xf>
    <xf numFmtId="0" fontId="1" fillId="0" borderId="18" xfId="0" applyFont="1" applyBorder="1" applyAlignment="1">
      <alignment horizontal="centerContinuous" vertical="center"/>
    </xf>
    <xf numFmtId="165" fontId="1" fillId="0" borderId="17" xfId="95" applyNumberFormat="1" applyFont="1" applyBorder="1" applyAlignment="1">
      <alignment vertical="center"/>
    </xf>
    <xf numFmtId="164" fontId="1" fillId="0" borderId="17" xfId="0" applyNumberFormat="1"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xf>
    <xf numFmtId="164" fontId="0" fillId="0" borderId="0" xfId="0" applyNumberFormat="1" applyAlignment="1">
      <alignment/>
    </xf>
    <xf numFmtId="0" fontId="1" fillId="0" borderId="19" xfId="0" applyFont="1" applyBorder="1" applyAlignment="1">
      <alignment horizontal="centerContinuous" vertical="center"/>
    </xf>
    <xf numFmtId="0" fontId="0" fillId="0" borderId="20" xfId="0" applyBorder="1" applyAlignment="1">
      <alignment/>
    </xf>
    <xf numFmtId="49" fontId="1" fillId="0" borderId="16" xfId="0" applyNumberFormat="1" applyFont="1" applyBorder="1" applyAlignment="1">
      <alignment horizontal="center"/>
    </xf>
    <xf numFmtId="0" fontId="1" fillId="0" borderId="16" xfId="0" applyFont="1" applyBorder="1" applyAlignment="1">
      <alignment horizontal="center"/>
    </xf>
    <xf numFmtId="0" fontId="1" fillId="0" borderId="21" xfId="0" applyFont="1" applyBorder="1" applyAlignment="1">
      <alignment horizontal="center" wrapText="1"/>
    </xf>
    <xf numFmtId="165" fontId="1" fillId="0" borderId="16" xfId="95" applyNumberFormat="1" applyFont="1" applyBorder="1" applyAlignment="1">
      <alignment horizontal="center" wrapText="1"/>
    </xf>
    <xf numFmtId="164" fontId="1" fillId="0" borderId="16" xfId="0" applyNumberFormat="1" applyFont="1" applyBorder="1" applyAlignment="1">
      <alignment horizontal="center" wrapText="1"/>
    </xf>
    <xf numFmtId="0" fontId="1" fillId="0" borderId="10" xfId="0" applyFont="1" applyBorder="1" applyAlignment="1">
      <alignment horizontal="center" wrapText="1"/>
    </xf>
    <xf numFmtId="0" fontId="4" fillId="0" borderId="0" xfId="320">
      <alignment wrapText="1"/>
      <protection/>
    </xf>
    <xf numFmtId="0" fontId="0" fillId="0" borderId="0" xfId="0" applyAlignment="1">
      <alignment horizontal="centerContinuous"/>
    </xf>
    <xf numFmtId="164" fontId="0" fillId="0" borderId="0" xfId="0" applyNumberFormat="1" applyAlignment="1">
      <alignment horizontal="centerContinuous"/>
    </xf>
    <xf numFmtId="165" fontId="0" fillId="0" borderId="0" xfId="95" applyNumberFormat="1" applyAlignment="1">
      <alignment horizontal="centerContinuous"/>
    </xf>
    <xf numFmtId="165" fontId="0" fillId="0" borderId="0" xfId="95" applyNumberFormat="1" applyAlignment="1">
      <alignment/>
    </xf>
    <xf numFmtId="165" fontId="0" fillId="0" borderId="0" xfId="95" applyNumberFormat="1" applyAlignment="1">
      <alignment/>
    </xf>
    <xf numFmtId="165" fontId="0" fillId="0" borderId="1" xfId="95" applyNumberFormat="1" applyBorder="1" applyAlignment="1">
      <alignment/>
    </xf>
    <xf numFmtId="49" fontId="5" fillId="0" borderId="0" xfId="129" applyNumberFormat="1" applyFont="1">
      <alignment/>
      <protection/>
    </xf>
    <xf numFmtId="49" fontId="5" fillId="0" borderId="0" xfId="0" applyNumberFormat="1" applyFont="1" applyFill="1" applyAlignment="1">
      <alignment/>
    </xf>
    <xf numFmtId="0" fontId="4" fillId="0" borderId="0" xfId="320" applyFont="1">
      <alignment wrapText="1"/>
      <protection/>
    </xf>
    <xf numFmtId="49" fontId="4" fillId="0" borderId="0" xfId="0" applyNumberFormat="1" applyFont="1" applyAlignment="1">
      <alignment horizontal="left"/>
    </xf>
    <xf numFmtId="0" fontId="0" fillId="0" borderId="0" xfId="0" applyNumberFormat="1" applyFont="1" applyAlignment="1">
      <alignment horizontal="left"/>
    </xf>
    <xf numFmtId="190" fontId="0" fillId="0" borderId="1" xfId="0" applyNumberFormat="1" applyBorder="1" applyAlignment="1">
      <alignment/>
    </xf>
    <xf numFmtId="190" fontId="0" fillId="0" borderId="1" xfId="95" applyNumberFormat="1" applyBorder="1" applyAlignment="1">
      <alignment/>
    </xf>
    <xf numFmtId="190" fontId="0" fillId="0" borderId="0" xfId="95" applyNumberFormat="1" applyAlignment="1">
      <alignment/>
    </xf>
    <xf numFmtId="190" fontId="0" fillId="0" borderId="0" xfId="0" applyNumberFormat="1" applyAlignment="1">
      <alignment/>
    </xf>
    <xf numFmtId="190" fontId="0" fillId="0" borderId="16" xfId="0" applyNumberFormat="1" applyBorder="1" applyAlignment="1">
      <alignment/>
    </xf>
    <xf numFmtId="190" fontId="0" fillId="0" borderId="21" xfId="0" applyNumberFormat="1" applyBorder="1" applyAlignment="1">
      <alignment/>
    </xf>
    <xf numFmtId="190" fontId="0" fillId="0" borderId="16" xfId="95" applyNumberFormat="1" applyBorder="1" applyAlignment="1">
      <alignment/>
    </xf>
    <xf numFmtId="190" fontId="0" fillId="0" borderId="10" xfId="0" applyNumberFormat="1" applyBorder="1" applyAlignment="1">
      <alignment/>
    </xf>
    <xf numFmtId="197" fontId="0" fillId="0" borderId="20" xfId="0" applyNumberFormat="1" applyBorder="1" applyAlignment="1">
      <alignment horizontal="right"/>
    </xf>
    <xf numFmtId="189" fontId="0" fillId="0" borderId="20" xfId="0" applyNumberFormat="1" applyBorder="1" applyAlignment="1" quotePrefix="1">
      <alignment horizontal="right"/>
    </xf>
    <xf numFmtId="0" fontId="0" fillId="0" borderId="1" xfId="0" applyNumberFormat="1" applyFont="1" applyBorder="1" applyAlignment="1">
      <alignment/>
    </xf>
    <xf numFmtId="49" fontId="6" fillId="0" borderId="0" xfId="0" applyNumberFormat="1" applyFont="1" applyFill="1" applyAlignment="1">
      <alignment/>
    </xf>
    <xf numFmtId="49" fontId="0" fillId="0" borderId="0" xfId="0" applyNumberFormat="1" applyFont="1" applyAlignment="1">
      <alignment horizontal="left"/>
    </xf>
    <xf numFmtId="0" fontId="0" fillId="0" borderId="0" xfId="195">
      <alignment/>
      <protection/>
    </xf>
    <xf numFmtId="0" fontId="5" fillId="0" borderId="0" xfId="195" applyFont="1">
      <alignment/>
      <protection/>
    </xf>
    <xf numFmtId="0" fontId="6" fillId="0" borderId="0" xfId="195" applyFont="1">
      <alignment/>
      <protection/>
    </xf>
    <xf numFmtId="49" fontId="5" fillId="0" borderId="0" xfId="195" applyNumberFormat="1" applyFont="1">
      <alignment/>
      <protection/>
    </xf>
    <xf numFmtId="167" fontId="5" fillId="0" borderId="0" xfId="195" applyNumberFormat="1" applyFont="1">
      <alignment/>
      <protection/>
    </xf>
    <xf numFmtId="198" fontId="0" fillId="0" borderId="10" xfId="195" applyNumberFormat="1" applyBorder="1" applyAlignment="1">
      <alignment horizontal="right"/>
      <protection/>
    </xf>
    <xf numFmtId="198" fontId="0" fillId="0" borderId="16" xfId="195" applyNumberFormat="1" applyBorder="1" applyAlignment="1">
      <alignment horizontal="right"/>
      <protection/>
    </xf>
    <xf numFmtId="0" fontId="0" fillId="0" borderId="16" xfId="195" applyBorder="1">
      <alignment/>
      <protection/>
    </xf>
    <xf numFmtId="198" fontId="0" fillId="0" borderId="0" xfId="195" applyNumberFormat="1" applyAlignment="1">
      <alignment horizontal="right"/>
      <protection/>
    </xf>
    <xf numFmtId="189" fontId="0" fillId="0" borderId="1" xfId="195" applyNumberFormat="1" applyBorder="1" applyAlignment="1">
      <alignment horizontal="right"/>
      <protection/>
    </xf>
    <xf numFmtId="199" fontId="0" fillId="0" borderId="1" xfId="195" applyNumberFormat="1" applyBorder="1" applyAlignment="1">
      <alignment horizontal="right"/>
      <protection/>
    </xf>
    <xf numFmtId="197" fontId="0" fillId="0" borderId="1" xfId="195" applyNumberFormat="1" applyBorder="1" applyAlignment="1">
      <alignment horizontal="right"/>
      <protection/>
    </xf>
    <xf numFmtId="200" fontId="0" fillId="0" borderId="1" xfId="195" applyNumberFormat="1" applyBorder="1" applyAlignment="1">
      <alignment horizontal="right"/>
      <protection/>
    </xf>
    <xf numFmtId="0" fontId="0" fillId="0" borderId="1" xfId="195" applyBorder="1" applyAlignment="1">
      <alignment horizontal="left"/>
      <protection/>
    </xf>
    <xf numFmtId="49" fontId="0" fillId="0" borderId="1" xfId="195" applyNumberFormat="1" applyBorder="1" applyAlignment="1">
      <alignment horizontal="left"/>
      <protection/>
    </xf>
    <xf numFmtId="189" fontId="0" fillId="0" borderId="0" xfId="195" applyNumberFormat="1" applyAlignment="1">
      <alignment horizontal="right"/>
      <protection/>
    </xf>
    <xf numFmtId="0" fontId="0" fillId="0" borderId="1" xfId="195" applyBorder="1">
      <alignment/>
      <protection/>
    </xf>
    <xf numFmtId="0" fontId="0" fillId="0" borderId="0" xfId="195" applyAlignment="1">
      <alignment horizontal="center" wrapText="1"/>
      <protection/>
    </xf>
    <xf numFmtId="0" fontId="1" fillId="0" borderId="18" xfId="195" applyFont="1" applyBorder="1" applyAlignment="1">
      <alignment horizontal="center" wrapText="1"/>
      <protection/>
    </xf>
    <xf numFmtId="0" fontId="1" fillId="0" borderId="22" xfId="195" applyFont="1" applyBorder="1" applyAlignment="1">
      <alignment horizontal="center" wrapText="1"/>
      <protection/>
    </xf>
    <xf numFmtId="0" fontId="1" fillId="0" borderId="22" xfId="195" applyFont="1" applyBorder="1" applyAlignment="1">
      <alignment horizontal="center"/>
      <protection/>
    </xf>
    <xf numFmtId="0" fontId="0" fillId="0" borderId="0" xfId="195" applyAlignment="1">
      <alignment horizontal="centerContinuous"/>
      <protection/>
    </xf>
    <xf numFmtId="0" fontId="0" fillId="0" borderId="0" xfId="195" applyAlignment="1">
      <alignment horizontal="left"/>
      <protection/>
    </xf>
    <xf numFmtId="0" fontId="17" fillId="0" borderId="0" xfId="195" applyFont="1">
      <alignment/>
      <protection/>
    </xf>
    <xf numFmtId="0" fontId="4" fillId="0" borderId="0" xfId="195" applyFont="1" applyAlignment="1">
      <alignment horizontal="centerContinuous"/>
      <protection/>
    </xf>
    <xf numFmtId="0" fontId="4" fillId="0" borderId="0" xfId="195" applyFont="1" applyAlignment="1">
      <alignment horizontal="left"/>
      <protection/>
    </xf>
    <xf numFmtId="0" fontId="0" fillId="0" borderId="0" xfId="183">
      <alignment/>
      <protection/>
    </xf>
    <xf numFmtId="49" fontId="0" fillId="0" borderId="0" xfId="183" applyNumberFormat="1">
      <alignment/>
      <protection/>
    </xf>
    <xf numFmtId="0" fontId="5" fillId="0" borderId="0" xfId="196" applyFont="1">
      <alignment/>
      <protection/>
    </xf>
    <xf numFmtId="0" fontId="5" fillId="0" borderId="0" xfId="200" applyFont="1">
      <alignment/>
      <protection/>
    </xf>
    <xf numFmtId="0" fontId="29" fillId="0" borderId="0" xfId="196" applyFont="1">
      <alignment/>
      <protection/>
    </xf>
    <xf numFmtId="0" fontId="5" fillId="0" borderId="0" xfId="183" applyFont="1">
      <alignment/>
      <protection/>
    </xf>
    <xf numFmtId="167" fontId="5" fillId="0" borderId="0" xfId="183" applyNumberFormat="1" applyFont="1">
      <alignment/>
      <protection/>
    </xf>
    <xf numFmtId="49" fontId="5" fillId="0" borderId="0" xfId="200" applyNumberFormat="1" applyFont="1">
      <alignment/>
      <protection/>
    </xf>
    <xf numFmtId="49" fontId="5" fillId="0" borderId="0" xfId="183" applyNumberFormat="1" applyFont="1">
      <alignment/>
      <protection/>
    </xf>
    <xf numFmtId="49" fontId="0" fillId="0" borderId="0" xfId="183" applyNumberFormat="1" applyAlignment="1">
      <alignment horizontal="right"/>
      <protection/>
    </xf>
    <xf numFmtId="190" fontId="0" fillId="0" borderId="10" xfId="183" applyNumberFormat="1" applyBorder="1" applyAlignment="1">
      <alignment horizontal="right"/>
      <protection/>
    </xf>
    <xf numFmtId="190" fontId="0" fillId="0" borderId="16" xfId="183" applyNumberFormat="1" applyBorder="1" applyAlignment="1">
      <alignment horizontal="right"/>
      <protection/>
    </xf>
    <xf numFmtId="190" fontId="0" fillId="0" borderId="21" xfId="183" applyNumberFormat="1" applyBorder="1" applyAlignment="1">
      <alignment horizontal="right"/>
      <protection/>
    </xf>
    <xf numFmtId="190" fontId="0" fillId="0" borderId="23" xfId="183" applyNumberFormat="1" applyBorder="1" applyAlignment="1" applyProtection="1" quotePrefix="1">
      <alignment horizontal="right"/>
      <protection locked="0"/>
    </xf>
    <xf numFmtId="49" fontId="0" fillId="0" borderId="16" xfId="183" applyNumberFormat="1" applyBorder="1" applyAlignment="1">
      <alignment horizontal="right"/>
      <protection/>
    </xf>
    <xf numFmtId="49" fontId="0" fillId="0" borderId="10" xfId="183" applyNumberFormat="1" applyBorder="1" applyAlignment="1">
      <alignment horizontal="right"/>
      <protection/>
    </xf>
    <xf numFmtId="190" fontId="0" fillId="0" borderId="0" xfId="183" applyNumberFormat="1">
      <alignment/>
      <protection/>
    </xf>
    <xf numFmtId="190" fontId="0" fillId="0" borderId="0" xfId="183" applyNumberFormat="1" applyAlignment="1">
      <alignment horizontal="right"/>
      <protection/>
    </xf>
    <xf numFmtId="190" fontId="0" fillId="0" borderId="1" xfId="183" applyNumberFormat="1" applyBorder="1" applyAlignment="1">
      <alignment horizontal="right"/>
      <protection/>
    </xf>
    <xf numFmtId="190" fontId="0" fillId="0" borderId="20" xfId="183" applyNumberFormat="1" applyBorder="1" applyAlignment="1">
      <alignment horizontal="right"/>
      <protection/>
    </xf>
    <xf numFmtId="49" fontId="0" fillId="0" borderId="1" xfId="183" applyNumberFormat="1" applyBorder="1" applyAlignment="1">
      <alignment horizontal="left"/>
      <protection/>
    </xf>
    <xf numFmtId="49" fontId="0" fillId="0" borderId="0" xfId="183" applyNumberFormat="1" applyAlignment="1">
      <alignment horizontal="left"/>
      <protection/>
    </xf>
    <xf numFmtId="201" fontId="0" fillId="0" borderId="1" xfId="183" applyNumberFormat="1" applyBorder="1" applyAlignment="1">
      <alignment horizontal="right"/>
      <protection/>
    </xf>
    <xf numFmtId="0" fontId="0" fillId="0" borderId="1" xfId="183" applyBorder="1">
      <alignment/>
      <protection/>
    </xf>
    <xf numFmtId="0" fontId="0" fillId="0" borderId="20" xfId="183" applyBorder="1">
      <alignment/>
      <protection/>
    </xf>
    <xf numFmtId="49" fontId="0" fillId="0" borderId="1" xfId="183" applyNumberFormat="1" applyBorder="1">
      <alignment/>
      <protection/>
    </xf>
    <xf numFmtId="0" fontId="1" fillId="0" borderId="0" xfId="183" applyFont="1">
      <alignment/>
      <protection/>
    </xf>
    <xf numFmtId="0" fontId="1" fillId="0" borderId="10" xfId="183" applyFont="1" applyBorder="1" applyAlignment="1">
      <alignment horizontal="center" wrapText="1"/>
      <protection/>
    </xf>
    <xf numFmtId="0" fontId="1" fillId="0" borderId="16" xfId="183" applyFont="1" applyBorder="1" applyAlignment="1">
      <alignment horizontal="center" wrapText="1"/>
      <protection/>
    </xf>
    <xf numFmtId="0" fontId="1" fillId="0" borderId="21" xfId="183" applyFont="1" applyBorder="1" applyAlignment="1">
      <alignment horizontal="center" wrapText="1"/>
      <protection/>
    </xf>
    <xf numFmtId="49" fontId="1" fillId="0" borderId="16" xfId="183" applyNumberFormat="1" applyFont="1" applyBorder="1" applyAlignment="1">
      <alignment horizontal="centerContinuous"/>
      <protection/>
    </xf>
    <xf numFmtId="49" fontId="1" fillId="0" borderId="10" xfId="183" applyNumberFormat="1" applyFont="1" applyBorder="1" applyAlignment="1">
      <alignment horizontal="centerContinuous"/>
      <protection/>
    </xf>
    <xf numFmtId="0" fontId="1" fillId="0" borderId="18" xfId="183" applyFont="1" applyBorder="1" applyAlignment="1">
      <alignment horizontal="centerContinuous" vertical="center" wrapText="1"/>
      <protection/>
    </xf>
    <xf numFmtId="0" fontId="1" fillId="0" borderId="17" xfId="183" applyFont="1" applyBorder="1" applyAlignment="1">
      <alignment horizontal="center" vertical="center" wrapText="1"/>
      <protection/>
    </xf>
    <xf numFmtId="0" fontId="1" fillId="0" borderId="24" xfId="183" applyFont="1" applyBorder="1" applyAlignment="1">
      <alignment horizontal="center" vertical="center" wrapText="1"/>
      <protection/>
    </xf>
    <xf numFmtId="49" fontId="1" fillId="0" borderId="17" xfId="183" applyNumberFormat="1" applyFont="1" applyBorder="1">
      <alignment/>
      <protection/>
    </xf>
    <xf numFmtId="49" fontId="1" fillId="0" borderId="15" xfId="183" applyNumberFormat="1" applyFont="1" applyBorder="1">
      <alignment/>
      <protection/>
    </xf>
    <xf numFmtId="0" fontId="94" fillId="0" borderId="0" xfId="183" applyFont="1">
      <alignment/>
      <protection/>
    </xf>
    <xf numFmtId="0" fontId="1" fillId="0" borderId="0" xfId="183" applyFont="1" applyAlignment="1">
      <alignment horizontal="centerContinuous" wrapText="1"/>
      <protection/>
    </xf>
    <xf numFmtId="0" fontId="4" fillId="0" borderId="0" xfId="183" applyFont="1" applyAlignment="1">
      <alignment horizontal="centerContinuous" wrapText="1"/>
      <protection/>
    </xf>
    <xf numFmtId="0" fontId="4" fillId="0" borderId="0" xfId="183" applyFont="1" applyAlignment="1">
      <alignment horizontal="left"/>
      <protection/>
    </xf>
    <xf numFmtId="49" fontId="6" fillId="0" borderId="0" xfId="195" applyNumberFormat="1" applyFont="1">
      <alignment/>
      <protection/>
    </xf>
    <xf numFmtId="202" fontId="0" fillId="0" borderId="10" xfId="183" applyNumberFormat="1" applyBorder="1" applyAlignment="1">
      <alignment horizontal="center"/>
      <protection/>
    </xf>
    <xf numFmtId="174" fontId="0" fillId="0" borderId="16" xfId="183" applyNumberFormat="1" applyBorder="1" applyAlignment="1">
      <alignment horizontal="right"/>
      <protection/>
    </xf>
    <xf numFmtId="168" fontId="0" fillId="0" borderId="16" xfId="183" applyNumberFormat="1" applyBorder="1" applyAlignment="1">
      <alignment horizontal="right"/>
      <protection/>
    </xf>
    <xf numFmtId="191" fontId="0" fillId="0" borderId="16" xfId="183" applyNumberFormat="1" applyBorder="1">
      <alignment/>
      <protection/>
    </xf>
    <xf numFmtId="168" fontId="0" fillId="0" borderId="16" xfId="183" applyNumberFormat="1" applyBorder="1">
      <alignment/>
      <protection/>
    </xf>
    <xf numFmtId="203" fontId="0" fillId="0" borderId="0" xfId="195" applyNumberFormat="1" applyAlignment="1">
      <alignment horizontal="right"/>
      <protection/>
    </xf>
    <xf numFmtId="190" fontId="0" fillId="0" borderId="1" xfId="195" applyNumberFormat="1" applyBorder="1" applyAlignment="1">
      <alignment horizontal="right"/>
      <protection/>
    </xf>
    <xf numFmtId="204" fontId="0" fillId="0" borderId="1" xfId="195" applyNumberFormat="1" applyBorder="1">
      <alignment/>
      <protection/>
    </xf>
    <xf numFmtId="205" fontId="0" fillId="0" borderId="1" xfId="195" applyNumberFormat="1" applyBorder="1" applyAlignment="1">
      <alignment horizontal="left"/>
      <protection/>
    </xf>
    <xf numFmtId="204" fontId="0" fillId="0" borderId="1" xfId="195" applyNumberFormat="1" applyBorder="1" applyAlignment="1">
      <alignment horizontal="right"/>
      <protection/>
    </xf>
    <xf numFmtId="203" fontId="0" fillId="0" borderId="0" xfId="183" applyNumberFormat="1" applyAlignment="1">
      <alignment horizontal="right"/>
      <protection/>
    </xf>
    <xf numFmtId="204" fontId="0" fillId="0" borderId="1" xfId="183" applyNumberFormat="1" applyBorder="1" applyAlignment="1">
      <alignment horizontal="right"/>
      <protection/>
    </xf>
    <xf numFmtId="204" fontId="0" fillId="0" borderId="1" xfId="183" applyNumberFormat="1" applyBorder="1">
      <alignment/>
      <protection/>
    </xf>
    <xf numFmtId="205" fontId="0" fillId="0" borderId="1" xfId="183" applyNumberFormat="1" applyBorder="1" applyAlignment="1">
      <alignment horizontal="left"/>
      <protection/>
    </xf>
    <xf numFmtId="0" fontId="1" fillId="0" borderId="16" xfId="183" applyFont="1" applyBorder="1" applyAlignment="1">
      <alignment horizontal="centerContinuous"/>
      <protection/>
    </xf>
    <xf numFmtId="0" fontId="1" fillId="0" borderId="0" xfId="183" applyFont="1" applyAlignment="1">
      <alignment vertical="center"/>
      <protection/>
    </xf>
    <xf numFmtId="0" fontId="1" fillId="0" borderId="22" xfId="183" applyFont="1" applyBorder="1" applyAlignment="1">
      <alignment horizontal="centerContinuous" vertical="center"/>
      <protection/>
    </xf>
    <xf numFmtId="0" fontId="1" fillId="0" borderId="18" xfId="183" applyFont="1" applyBorder="1" applyAlignment="1">
      <alignment horizontal="centerContinuous" vertical="center"/>
      <protection/>
    </xf>
    <xf numFmtId="0" fontId="1" fillId="0" borderId="17" xfId="183" applyFont="1" applyBorder="1" applyAlignment="1">
      <alignment vertical="center"/>
      <protection/>
    </xf>
    <xf numFmtId="0" fontId="4" fillId="0" borderId="0" xfId="183" applyFont="1" applyAlignment="1">
      <alignment horizontal="centerContinuous"/>
      <protection/>
    </xf>
    <xf numFmtId="0" fontId="0" fillId="0" borderId="0" xfId="183" applyAlignment="1">
      <alignment horizontal="left" vertical="center"/>
      <protection/>
    </xf>
    <xf numFmtId="0" fontId="0" fillId="0" borderId="0" xfId="196">
      <alignment/>
      <protection/>
    </xf>
    <xf numFmtId="0" fontId="0" fillId="0" borderId="0" xfId="196" applyAlignment="1">
      <alignment horizontal="right"/>
      <protection/>
    </xf>
    <xf numFmtId="49" fontId="5" fillId="0" borderId="0" xfId="129" applyNumberFormat="1">
      <alignment/>
      <protection/>
    </xf>
    <xf numFmtId="0" fontId="5" fillId="0" borderId="0" xfId="196" applyFont="1" applyAlignment="1">
      <alignment horizontal="right"/>
      <protection/>
    </xf>
    <xf numFmtId="167" fontId="5" fillId="0" borderId="0" xfId="129">
      <alignment/>
      <protection/>
    </xf>
    <xf numFmtId="190" fontId="0" fillId="0" borderId="25" xfId="196" applyNumberFormat="1" applyBorder="1" applyAlignment="1">
      <alignment horizontal="right"/>
      <protection/>
    </xf>
    <xf numFmtId="190" fontId="0" fillId="0" borderId="26" xfId="196" applyNumberFormat="1" applyBorder="1" applyAlignment="1">
      <alignment horizontal="right"/>
      <protection/>
    </xf>
    <xf numFmtId="190" fontId="0" fillId="0" borderId="16" xfId="196" applyNumberFormat="1" applyBorder="1" applyAlignment="1">
      <alignment horizontal="right"/>
      <protection/>
    </xf>
    <xf numFmtId="0" fontId="0" fillId="0" borderId="16" xfId="196" applyBorder="1">
      <alignment/>
      <protection/>
    </xf>
    <xf numFmtId="189" fontId="0" fillId="0" borderId="0" xfId="196" applyNumberFormat="1" applyAlignment="1">
      <alignment horizontal="right"/>
      <protection/>
    </xf>
    <xf numFmtId="189" fontId="0" fillId="0" borderId="1" xfId="196" applyNumberFormat="1" applyBorder="1" applyAlignment="1">
      <alignment horizontal="right"/>
      <protection/>
    </xf>
    <xf numFmtId="0" fontId="0" fillId="0" borderId="1" xfId="196" applyBorder="1">
      <alignment/>
      <protection/>
    </xf>
    <xf numFmtId="190" fontId="0" fillId="0" borderId="27" xfId="196" applyNumberFormat="1" applyBorder="1" applyAlignment="1">
      <alignment horizontal="right"/>
      <protection/>
    </xf>
    <xf numFmtId="190" fontId="0" fillId="0" borderId="13" xfId="196" applyNumberFormat="1" applyBorder="1" applyAlignment="1">
      <alignment horizontal="right"/>
      <protection/>
    </xf>
    <xf numFmtId="190" fontId="0" fillId="0" borderId="1" xfId="196" applyNumberFormat="1" applyBorder="1" applyAlignment="1">
      <alignment horizontal="right"/>
      <protection/>
    </xf>
    <xf numFmtId="189" fontId="0" fillId="0" borderId="10" xfId="196" applyNumberFormat="1" applyBorder="1" applyAlignment="1">
      <alignment horizontal="right"/>
      <protection/>
    </xf>
    <xf numFmtId="189" fontId="0" fillId="0" borderId="16" xfId="196" applyNumberFormat="1" applyBorder="1" applyAlignment="1">
      <alignment horizontal="right"/>
      <protection/>
    </xf>
    <xf numFmtId="189" fontId="0" fillId="0" borderId="26" xfId="196" applyNumberFormat="1" applyBorder="1" applyAlignment="1">
      <alignment horizontal="right"/>
      <protection/>
    </xf>
    <xf numFmtId="49" fontId="0" fillId="0" borderId="1" xfId="196" applyNumberFormat="1" applyBorder="1" applyAlignment="1" quotePrefix="1">
      <alignment horizontal="center"/>
      <protection/>
    </xf>
    <xf numFmtId="49" fontId="0" fillId="0" borderId="1" xfId="196" applyNumberFormat="1" applyBorder="1" applyAlignment="1">
      <alignment horizontal="center"/>
      <protection/>
    </xf>
    <xf numFmtId="175" fontId="0" fillId="0" borderId="1" xfId="16" applyBorder="1">
      <alignment/>
      <protection/>
    </xf>
    <xf numFmtId="189" fontId="0" fillId="0" borderId="27" xfId="196" applyNumberFormat="1" applyBorder="1" applyAlignment="1">
      <alignment horizontal="right"/>
      <protection/>
    </xf>
    <xf numFmtId="49" fontId="0" fillId="0" borderId="1" xfId="196" applyNumberFormat="1" applyBorder="1">
      <alignment/>
      <protection/>
    </xf>
    <xf numFmtId="190" fontId="0" fillId="0" borderId="0" xfId="196" applyNumberFormat="1" applyAlignment="1">
      <alignment horizontal="right"/>
      <protection/>
    </xf>
    <xf numFmtId="190" fontId="0" fillId="0" borderId="27" xfId="258" applyNumberFormat="1" applyFont="1" applyBorder="1" applyAlignment="1">
      <alignment horizontal="right"/>
      <protection/>
    </xf>
    <xf numFmtId="190" fontId="0" fillId="0" borderId="0" xfId="258" applyNumberFormat="1" applyFont="1" applyAlignment="1">
      <alignment horizontal="right"/>
      <protection/>
    </xf>
    <xf numFmtId="3" fontId="0" fillId="0" borderId="0" xfId="196" applyNumberFormat="1">
      <alignment/>
      <protection/>
    </xf>
    <xf numFmtId="190" fontId="0" fillId="0" borderId="0" xfId="196" applyNumberFormat="1">
      <alignment/>
      <protection/>
    </xf>
    <xf numFmtId="190" fontId="0" fillId="0" borderId="10" xfId="258" applyNumberFormat="1" applyFont="1" applyBorder="1" applyAlignment="1">
      <alignment horizontal="right"/>
      <protection/>
    </xf>
    <xf numFmtId="190" fontId="0" fillId="0" borderId="26" xfId="258" applyNumberFormat="1" applyFont="1" applyBorder="1" applyAlignment="1">
      <alignment horizontal="right"/>
      <protection/>
    </xf>
    <xf numFmtId="176" fontId="0" fillId="0" borderId="1" xfId="35" applyBorder="1">
      <alignment/>
      <protection/>
    </xf>
    <xf numFmtId="0" fontId="0" fillId="0" borderId="27" xfId="196" applyBorder="1" applyAlignment="1">
      <alignment horizontal="right"/>
      <protection/>
    </xf>
    <xf numFmtId="0" fontId="0" fillId="0" borderId="1" xfId="196" applyBorder="1" applyAlignment="1">
      <alignment horizontal="right"/>
      <protection/>
    </xf>
    <xf numFmtId="0" fontId="1" fillId="0" borderId="18" xfId="196" applyFont="1" applyBorder="1" applyAlignment="1">
      <alignment horizontal="center" vertical="center"/>
      <protection/>
    </xf>
    <xf numFmtId="0" fontId="1" fillId="0" borderId="28" xfId="196" applyFont="1" applyBorder="1" applyAlignment="1">
      <alignment horizontal="center" vertical="center"/>
      <protection/>
    </xf>
    <xf numFmtId="0" fontId="1" fillId="0" borderId="22" xfId="196" applyFont="1" applyBorder="1" applyAlignment="1">
      <alignment horizontal="center" vertical="center"/>
      <protection/>
    </xf>
    <xf numFmtId="0" fontId="0" fillId="0" borderId="0" xfId="196" applyAlignment="1">
      <alignment horizontal="centerContinuous"/>
      <protection/>
    </xf>
    <xf numFmtId="0" fontId="4" fillId="0" borderId="0" xfId="196" applyFont="1" applyAlignment="1">
      <alignment horizontal="left"/>
      <protection/>
    </xf>
    <xf numFmtId="0" fontId="0" fillId="0" borderId="0" xfId="237">
      <alignment/>
      <protection/>
    </xf>
    <xf numFmtId="49" fontId="0" fillId="0" borderId="0" xfId="237" applyNumberFormat="1" applyAlignment="1">
      <alignment horizontal="right"/>
      <protection/>
    </xf>
    <xf numFmtId="49" fontId="5" fillId="0" borderId="0" xfId="237" applyNumberFormat="1" applyFont="1">
      <alignment/>
      <protection/>
    </xf>
    <xf numFmtId="167" fontId="5" fillId="0" borderId="0" xfId="237" applyNumberFormat="1" applyFont="1" applyAlignment="1">
      <alignment horizontal="left"/>
      <protection/>
    </xf>
    <xf numFmtId="0" fontId="5" fillId="0" borderId="0" xfId="237" applyFont="1" applyAlignment="1">
      <alignment horizontal="left"/>
      <protection/>
    </xf>
    <xf numFmtId="190" fontId="0" fillId="0" borderId="10" xfId="195" applyNumberFormat="1" applyBorder="1">
      <alignment/>
      <protection/>
    </xf>
    <xf numFmtId="190" fontId="0" fillId="0" borderId="16" xfId="195" applyNumberFormat="1" applyBorder="1">
      <alignment/>
      <protection/>
    </xf>
    <xf numFmtId="190" fontId="0" fillId="0" borderId="23" xfId="195" applyNumberFormat="1" applyBorder="1">
      <alignment/>
      <protection/>
    </xf>
    <xf numFmtId="49" fontId="0" fillId="0" borderId="16" xfId="237" applyNumberFormat="1" applyBorder="1" applyAlignment="1">
      <alignment horizontal="right"/>
      <protection/>
    </xf>
    <xf numFmtId="49" fontId="0" fillId="0" borderId="10" xfId="237" applyNumberFormat="1" applyBorder="1" applyAlignment="1">
      <alignment horizontal="right"/>
      <protection/>
    </xf>
    <xf numFmtId="204" fontId="0" fillId="0" borderId="0" xfId="237" applyNumberFormat="1">
      <alignment/>
      <protection/>
    </xf>
    <xf numFmtId="204" fontId="0" fillId="0" borderId="1" xfId="237" applyNumberFormat="1" applyBorder="1" applyAlignment="1">
      <alignment horizontal="center"/>
      <protection/>
    </xf>
    <xf numFmtId="204" fontId="0" fillId="0" borderId="1" xfId="237" applyNumberFormat="1" applyBorder="1">
      <alignment/>
      <protection/>
    </xf>
    <xf numFmtId="204" fontId="0" fillId="0" borderId="29" xfId="237" applyNumberFormat="1" applyBorder="1">
      <alignment/>
      <protection/>
    </xf>
    <xf numFmtId="204" fontId="0" fillId="0" borderId="30" xfId="237" applyNumberFormat="1" applyBorder="1">
      <alignment/>
      <protection/>
    </xf>
    <xf numFmtId="49" fontId="0" fillId="0" borderId="1" xfId="237" applyNumberFormat="1" applyBorder="1" applyAlignment="1">
      <alignment horizontal="left"/>
      <protection/>
    </xf>
    <xf numFmtId="49" fontId="0" fillId="0" borderId="0" xfId="237" applyNumberFormat="1" applyAlignment="1">
      <alignment horizontal="left"/>
      <protection/>
    </xf>
    <xf numFmtId="204" fontId="0" fillId="0" borderId="0" xfId="237" applyNumberFormat="1" quotePrefix="1">
      <alignment/>
      <protection/>
    </xf>
    <xf numFmtId="190" fontId="0" fillId="0" borderId="0" xfId="195" applyNumberFormat="1">
      <alignment/>
      <protection/>
    </xf>
    <xf numFmtId="190" fontId="0" fillId="0" borderId="1" xfId="195" applyNumberFormat="1" applyBorder="1">
      <alignment/>
      <protection/>
    </xf>
    <xf numFmtId="190" fontId="0" fillId="0" borderId="30" xfId="195" applyNumberFormat="1" applyBorder="1">
      <alignment/>
      <protection/>
    </xf>
    <xf numFmtId="49" fontId="0" fillId="0" borderId="0" xfId="237" applyNumberFormat="1" applyAlignment="1" quotePrefix="1">
      <alignment horizontal="left"/>
      <protection/>
    </xf>
    <xf numFmtId="0" fontId="1" fillId="0" borderId="0" xfId="237" applyFont="1" applyAlignment="1">
      <alignment horizontal="center" vertical="center" wrapText="1"/>
      <protection/>
    </xf>
    <xf numFmtId="0" fontId="1" fillId="0" borderId="18" xfId="237" applyFont="1" applyBorder="1" applyAlignment="1">
      <alignment horizontal="center" wrapText="1"/>
      <protection/>
    </xf>
    <xf numFmtId="0" fontId="1" fillId="0" borderId="22" xfId="237" applyFont="1" applyBorder="1" applyAlignment="1">
      <alignment horizontal="center" wrapText="1"/>
      <protection/>
    </xf>
    <xf numFmtId="49" fontId="1" fillId="0" borderId="19" xfId="237" applyNumberFormat="1" applyFont="1" applyBorder="1" applyAlignment="1">
      <alignment horizontal="center" wrapText="1"/>
      <protection/>
    </xf>
    <xf numFmtId="0" fontId="0" fillId="0" borderId="0" xfId="237" applyAlignment="1">
      <alignment horizontal="left"/>
      <protection/>
    </xf>
    <xf numFmtId="0" fontId="0" fillId="0" borderId="0" xfId="237" applyAlignment="1">
      <alignment horizontal="centerContinuous"/>
      <protection/>
    </xf>
    <xf numFmtId="49" fontId="0" fillId="0" borderId="0" xfId="237" applyNumberFormat="1" applyAlignment="1">
      <alignment horizontal="centerContinuous"/>
      <protection/>
    </xf>
    <xf numFmtId="49" fontId="0" fillId="0" borderId="0" xfId="237" applyNumberFormat="1" applyAlignment="1">
      <alignment horizontal="left" vertical="center"/>
      <protection/>
    </xf>
    <xf numFmtId="49" fontId="4" fillId="0" borderId="0" xfId="237" applyNumberFormat="1" applyFont="1" applyAlignment="1">
      <alignment horizontal="left"/>
      <protection/>
    </xf>
    <xf numFmtId="49" fontId="4" fillId="0" borderId="0" xfId="237" applyNumberFormat="1" applyFont="1" applyAlignment="1">
      <alignment horizontal="centerContinuous"/>
      <protection/>
    </xf>
    <xf numFmtId="0" fontId="0" fillId="0" borderId="0" xfId="238">
      <alignment/>
      <protection/>
    </xf>
    <xf numFmtId="49" fontId="95" fillId="0" borderId="0" xfId="237" applyNumberFormat="1" applyFont="1">
      <alignment/>
      <protection/>
    </xf>
    <xf numFmtId="197" fontId="0" fillId="0" borderId="0" xfId="238" applyNumberFormat="1" applyAlignment="1">
      <alignment horizontal="right"/>
      <protection/>
    </xf>
    <xf numFmtId="49" fontId="0" fillId="0" borderId="0" xfId="238" applyNumberFormat="1" applyAlignment="1">
      <alignment horizontal="left"/>
      <protection/>
    </xf>
    <xf numFmtId="197" fontId="0" fillId="0" borderId="25" xfId="238" applyNumberFormat="1" applyBorder="1" applyAlignment="1">
      <alignment horizontal="right"/>
      <protection/>
    </xf>
    <xf numFmtId="197" fontId="0" fillId="0" borderId="26" xfId="238" applyNumberFormat="1" applyBorder="1" applyAlignment="1">
      <alignment horizontal="right"/>
      <protection/>
    </xf>
    <xf numFmtId="197" fontId="0" fillId="0" borderId="16" xfId="238" applyNumberFormat="1" applyBorder="1" applyAlignment="1">
      <alignment horizontal="right"/>
      <protection/>
    </xf>
    <xf numFmtId="197" fontId="0" fillId="0" borderId="23" xfId="238" applyNumberFormat="1" applyBorder="1" applyAlignment="1">
      <alignment horizontal="right"/>
      <protection/>
    </xf>
    <xf numFmtId="49" fontId="0" fillId="0" borderId="10" xfId="238" applyNumberFormat="1" applyBorder="1" applyAlignment="1">
      <alignment horizontal="left"/>
      <protection/>
    </xf>
    <xf numFmtId="197" fontId="0" fillId="0" borderId="13" xfId="238" applyNumberFormat="1" applyBorder="1" applyAlignment="1">
      <alignment horizontal="right"/>
      <protection/>
    </xf>
    <xf numFmtId="197" fontId="0" fillId="0" borderId="27" xfId="238" applyNumberFormat="1" applyBorder="1" applyAlignment="1">
      <alignment horizontal="right"/>
      <protection/>
    </xf>
    <xf numFmtId="197" fontId="0" fillId="0" borderId="1" xfId="238" applyNumberFormat="1" applyBorder="1" applyAlignment="1">
      <alignment horizontal="right"/>
      <protection/>
    </xf>
    <xf numFmtId="197" fontId="0" fillId="0" borderId="30" xfId="238" applyNumberFormat="1" applyBorder="1" applyAlignment="1">
      <alignment horizontal="right"/>
      <protection/>
    </xf>
    <xf numFmtId="200" fontId="0" fillId="0" borderId="13" xfId="238" applyNumberFormat="1" applyBorder="1">
      <alignment/>
      <protection/>
    </xf>
    <xf numFmtId="200" fontId="0" fillId="0" borderId="27" xfId="238" applyNumberFormat="1" applyBorder="1">
      <alignment/>
      <protection/>
    </xf>
    <xf numFmtId="200" fontId="0" fillId="0" borderId="1" xfId="238" applyNumberFormat="1" applyBorder="1">
      <alignment/>
      <protection/>
    </xf>
    <xf numFmtId="200" fontId="0" fillId="0" borderId="30" xfId="238" applyNumberFormat="1" applyBorder="1">
      <alignment/>
      <protection/>
    </xf>
    <xf numFmtId="0" fontId="0" fillId="0" borderId="0" xfId="195" applyAlignment="1" quotePrefix="1">
      <alignment horizontal="left"/>
      <protection/>
    </xf>
    <xf numFmtId="206" fontId="0" fillId="0" borderId="13" xfId="238" applyNumberFormat="1" applyBorder="1">
      <alignment/>
      <protection/>
    </xf>
    <xf numFmtId="206" fontId="0" fillId="0" borderId="27" xfId="238" applyNumberFormat="1" applyBorder="1">
      <alignment/>
      <protection/>
    </xf>
    <xf numFmtId="206" fontId="0" fillId="0" borderId="1" xfId="238" applyNumberFormat="1" applyBorder="1">
      <alignment/>
      <protection/>
    </xf>
    <xf numFmtId="206" fontId="0" fillId="0" borderId="30" xfId="238" applyNumberFormat="1" applyBorder="1">
      <alignment/>
      <protection/>
    </xf>
    <xf numFmtId="171" fontId="0" fillId="0" borderId="0" xfId="238" applyNumberFormat="1">
      <alignment/>
      <protection/>
    </xf>
    <xf numFmtId="49" fontId="0" fillId="0" borderId="0" xfId="195" applyNumberFormat="1" applyAlignment="1">
      <alignment horizontal="left"/>
      <protection/>
    </xf>
    <xf numFmtId="0" fontId="0" fillId="0" borderId="31" xfId="238" applyBorder="1">
      <alignment/>
      <protection/>
    </xf>
    <xf numFmtId="0" fontId="0" fillId="0" borderId="32" xfId="238" applyBorder="1">
      <alignment/>
      <protection/>
    </xf>
    <xf numFmtId="0" fontId="0" fillId="0" borderId="30" xfId="238" applyBorder="1">
      <alignment/>
      <protection/>
    </xf>
    <xf numFmtId="49" fontId="0" fillId="0" borderId="0" xfId="238" applyNumberFormat="1" applyAlignment="1">
      <alignment horizontal="right"/>
      <protection/>
    </xf>
    <xf numFmtId="0" fontId="1" fillId="0" borderId="0" xfId="238" applyFont="1" applyAlignment="1">
      <alignment horizontal="center" vertical="center" wrapText="1"/>
      <protection/>
    </xf>
    <xf numFmtId="0" fontId="1" fillId="0" borderId="33" xfId="238" applyFont="1" applyBorder="1" applyAlignment="1">
      <alignment horizontal="center" wrapText="1"/>
      <protection/>
    </xf>
    <xf numFmtId="0" fontId="1" fillId="0" borderId="22" xfId="238" applyFont="1" applyBorder="1" applyAlignment="1">
      <alignment horizontal="center" wrapText="1"/>
      <protection/>
    </xf>
    <xf numFmtId="0" fontId="1" fillId="0" borderId="34" xfId="238" applyFont="1" applyBorder="1" applyAlignment="1">
      <alignment horizontal="center" wrapText="1"/>
      <protection/>
    </xf>
    <xf numFmtId="0" fontId="1" fillId="0" borderId="18" xfId="238" applyFont="1" applyBorder="1" applyAlignment="1">
      <alignment horizontal="centerContinuous" wrapText="1"/>
      <protection/>
    </xf>
    <xf numFmtId="0" fontId="0" fillId="0" borderId="0" xfId="238" applyAlignment="1">
      <alignment horizontal="centerContinuous"/>
      <protection/>
    </xf>
    <xf numFmtId="49" fontId="30" fillId="0" borderId="0" xfId="238" applyNumberFormat="1" applyFont="1" applyAlignment="1">
      <alignment horizontal="left"/>
      <protection/>
    </xf>
    <xf numFmtId="49" fontId="4" fillId="0" borderId="0" xfId="238" applyNumberFormat="1" applyFont="1" applyAlignment="1">
      <alignment horizontal="left"/>
      <protection/>
    </xf>
    <xf numFmtId="0" fontId="0" fillId="0" borderId="0" xfId="239">
      <alignment/>
      <protection/>
    </xf>
    <xf numFmtId="49" fontId="95" fillId="0" borderId="0" xfId="237" applyNumberFormat="1" applyFont="1" quotePrefix="1">
      <alignment/>
      <protection/>
    </xf>
    <xf numFmtId="0" fontId="96" fillId="0" borderId="0" xfId="237" applyFont="1">
      <alignment/>
      <protection/>
    </xf>
    <xf numFmtId="49" fontId="0" fillId="0" borderId="0" xfId="239" applyNumberFormat="1" applyAlignment="1">
      <alignment horizontal="right"/>
      <protection/>
    </xf>
    <xf numFmtId="197" fontId="0" fillId="0" borderId="10" xfId="239" applyNumberFormat="1" applyBorder="1" applyAlignment="1">
      <alignment horizontal="center"/>
      <protection/>
    </xf>
    <xf numFmtId="197" fontId="0" fillId="0" borderId="26" xfId="239" applyNumberFormat="1" applyBorder="1">
      <alignment/>
      <protection/>
    </xf>
    <xf numFmtId="49" fontId="0" fillId="0" borderId="16" xfId="239" applyNumberFormat="1" applyBorder="1" applyAlignment="1">
      <alignment horizontal="left"/>
      <protection/>
    </xf>
    <xf numFmtId="49" fontId="0" fillId="0" borderId="10" xfId="239" applyNumberFormat="1" applyBorder="1" applyAlignment="1">
      <alignment horizontal="left"/>
      <protection/>
    </xf>
    <xf numFmtId="200" fontId="0" fillId="0" borderId="13" xfId="195" applyNumberFormat="1" applyBorder="1">
      <alignment/>
      <protection/>
    </xf>
    <xf numFmtId="200" fontId="0" fillId="0" borderId="27" xfId="195" applyNumberFormat="1" applyBorder="1">
      <alignment/>
      <protection/>
    </xf>
    <xf numFmtId="0" fontId="0" fillId="0" borderId="31" xfId="239" applyBorder="1">
      <alignment/>
      <protection/>
    </xf>
    <xf numFmtId="0" fontId="0" fillId="0" borderId="32" xfId="239" applyBorder="1">
      <alignment/>
      <protection/>
    </xf>
    <xf numFmtId="49" fontId="0" fillId="0" borderId="1" xfId="239" applyNumberFormat="1" applyBorder="1" applyAlignment="1">
      <alignment horizontal="right"/>
      <protection/>
    </xf>
    <xf numFmtId="0" fontId="1" fillId="0" borderId="0" xfId="239" applyFont="1" applyAlignment="1">
      <alignment horizontal="center" vertical="center" wrapText="1"/>
      <protection/>
    </xf>
    <xf numFmtId="0" fontId="1" fillId="0" borderId="18" xfId="239" applyFont="1" applyBorder="1" applyAlignment="1">
      <alignment horizontal="center" wrapText="1"/>
      <protection/>
    </xf>
    <xf numFmtId="0" fontId="1" fillId="0" borderId="22" xfId="239" applyFont="1" applyBorder="1" applyAlignment="1">
      <alignment horizontal="center" wrapText="1"/>
      <protection/>
    </xf>
    <xf numFmtId="49" fontId="4" fillId="0" borderId="0" xfId="239" applyNumberFormat="1" applyFont="1" applyAlignment="1">
      <alignment horizontal="left"/>
      <protection/>
    </xf>
    <xf numFmtId="0" fontId="0" fillId="0" borderId="0" xfId="239" applyAlignment="1">
      <alignment horizontal="centerContinuous"/>
      <protection/>
    </xf>
    <xf numFmtId="0" fontId="0" fillId="0" borderId="0" xfId="183" applyAlignment="1">
      <alignment horizontal="right"/>
      <protection/>
    </xf>
    <xf numFmtId="49" fontId="5" fillId="0" borderId="0" xfId="197" applyNumberFormat="1" applyFont="1">
      <alignment/>
      <protection/>
    </xf>
    <xf numFmtId="49" fontId="6" fillId="0" borderId="0" xfId="197" applyNumberFormat="1" applyFont="1">
      <alignment/>
      <protection/>
    </xf>
    <xf numFmtId="49" fontId="5" fillId="0" borderId="0" xfId="238" applyNumberFormat="1" applyFont="1">
      <alignment/>
      <protection/>
    </xf>
    <xf numFmtId="174" fontId="0" fillId="0" borderId="10" xfId="183" applyNumberFormat="1" applyBorder="1">
      <alignment/>
      <protection/>
    </xf>
    <xf numFmtId="3" fontId="0" fillId="0" borderId="16" xfId="183" applyNumberFormat="1" applyBorder="1" applyAlignment="1">
      <alignment horizontal="center"/>
      <protection/>
    </xf>
    <xf numFmtId="174" fontId="0" fillId="0" borderId="16" xfId="183" applyNumberFormat="1" applyBorder="1">
      <alignment/>
      <protection/>
    </xf>
    <xf numFmtId="3" fontId="0" fillId="0" borderId="21" xfId="183" applyNumberFormat="1" applyBorder="1" applyAlignment="1">
      <alignment horizontal="center"/>
      <protection/>
    </xf>
    <xf numFmtId="207" fontId="0" fillId="0" borderId="1" xfId="183" applyNumberFormat="1" applyBorder="1" applyAlignment="1">
      <alignment horizontal="left"/>
      <protection/>
    </xf>
    <xf numFmtId="0" fontId="0" fillId="0" borderId="1" xfId="183" applyBorder="1" applyAlignment="1">
      <alignment horizontal="right"/>
      <protection/>
    </xf>
    <xf numFmtId="0" fontId="1" fillId="0" borderId="0" xfId="183" applyFont="1" applyAlignment="1">
      <alignment horizontal="center" wrapText="1"/>
      <protection/>
    </xf>
    <xf numFmtId="0" fontId="1" fillId="0" borderId="18" xfId="183" applyFont="1" applyBorder="1" applyAlignment="1">
      <alignment horizontal="center" wrapText="1"/>
      <protection/>
    </xf>
    <xf numFmtId="0" fontId="1" fillId="0" borderId="22" xfId="183" applyFont="1" applyBorder="1" applyAlignment="1">
      <alignment horizontal="center" wrapText="1"/>
      <protection/>
    </xf>
    <xf numFmtId="0" fontId="1" fillId="0" borderId="19" xfId="183" applyFont="1" applyBorder="1" applyAlignment="1">
      <alignment horizontal="center" wrapText="1"/>
      <protection/>
    </xf>
    <xf numFmtId="0" fontId="1" fillId="0" borderId="22" xfId="183" applyFont="1" applyBorder="1" applyAlignment="1">
      <alignment horizontal="centerContinuous" wrapText="1"/>
      <protection/>
    </xf>
    <xf numFmtId="0" fontId="30" fillId="0" borderId="0" xfId="183" applyFont="1">
      <alignment/>
      <protection/>
    </xf>
    <xf numFmtId="0" fontId="0" fillId="0" borderId="0" xfId="183" applyAlignment="1">
      <alignment horizontal="centerContinuous"/>
      <protection/>
    </xf>
    <xf numFmtId="0" fontId="0" fillId="0" borderId="0" xfId="183" applyAlignment="1">
      <alignment horizontal="left"/>
      <protection/>
    </xf>
    <xf numFmtId="0" fontId="4" fillId="0" borderId="0" xfId="331">
      <alignment wrapText="1"/>
      <protection/>
    </xf>
    <xf numFmtId="0" fontId="4" fillId="0" borderId="0" xfId="183" applyFont="1">
      <alignment/>
      <protection/>
    </xf>
    <xf numFmtId="0" fontId="0" fillId="0" borderId="0" xfId="188">
      <alignment/>
      <protection/>
    </xf>
    <xf numFmtId="171" fontId="5" fillId="0" borderId="0" xfId="253" applyNumberFormat="1" applyFont="1" applyAlignment="1">
      <alignment horizontal="left"/>
      <protection/>
    </xf>
    <xf numFmtId="171" fontId="5" fillId="0" borderId="0" xfId="186" applyNumberFormat="1" applyFont="1" applyAlignment="1">
      <alignment horizontal="left"/>
      <protection/>
    </xf>
    <xf numFmtId="0" fontId="5" fillId="0" borderId="0" xfId="188" applyFont="1">
      <alignment/>
      <protection/>
    </xf>
    <xf numFmtId="208" fontId="5" fillId="0" borderId="0" xfId="253" applyNumberFormat="1" applyFont="1" applyAlignment="1">
      <alignment horizontal="left"/>
      <protection/>
    </xf>
    <xf numFmtId="198" fontId="0" fillId="0" borderId="10" xfId="188" applyNumberFormat="1" applyBorder="1">
      <alignment/>
      <protection/>
    </xf>
    <xf numFmtId="198" fontId="0" fillId="0" borderId="16" xfId="188" applyNumberFormat="1" applyBorder="1">
      <alignment/>
      <protection/>
    </xf>
    <xf numFmtId="190" fontId="0" fillId="0" borderId="16" xfId="188" applyNumberFormat="1" applyBorder="1">
      <alignment/>
      <protection/>
    </xf>
    <xf numFmtId="0" fontId="0" fillId="0" borderId="16" xfId="188" applyBorder="1">
      <alignment/>
      <protection/>
    </xf>
    <xf numFmtId="209" fontId="0" fillId="0" borderId="0" xfId="188" applyNumberFormat="1">
      <alignment/>
      <protection/>
    </xf>
    <xf numFmtId="189" fontId="0" fillId="0" borderId="0" xfId="186" applyNumberFormat="1" applyFont="1" applyAlignment="1" quotePrefix="1">
      <alignment horizontal="right"/>
      <protection/>
    </xf>
    <xf numFmtId="189" fontId="0" fillId="0" borderId="1" xfId="186" applyNumberFormat="1" applyFont="1" applyBorder="1" applyAlignment="1" quotePrefix="1">
      <alignment horizontal="right"/>
      <protection/>
    </xf>
    <xf numFmtId="198" fontId="0" fillId="0" borderId="27" xfId="253" applyNumberFormat="1" applyFont="1" applyBorder="1" quotePrefix="1">
      <alignment/>
      <protection/>
    </xf>
    <xf numFmtId="167" fontId="0" fillId="0" borderId="1" xfId="16" applyNumberFormat="1" applyBorder="1">
      <alignment/>
      <protection/>
    </xf>
    <xf numFmtId="197" fontId="0" fillId="0" borderId="13" xfId="186" applyNumberFormat="1" applyFont="1" applyBorder="1" applyAlignment="1" quotePrefix="1">
      <alignment horizontal="right"/>
      <protection/>
    </xf>
    <xf numFmtId="197" fontId="0" fillId="0" borderId="27" xfId="186" applyNumberFormat="1" applyFont="1" applyBorder="1" applyAlignment="1" quotePrefix="1">
      <alignment horizontal="right"/>
      <protection/>
    </xf>
    <xf numFmtId="190" fontId="0" fillId="0" borderId="1" xfId="186" applyNumberFormat="1" applyFont="1" applyBorder="1" applyAlignment="1" quotePrefix="1">
      <alignment horizontal="right"/>
      <protection/>
    </xf>
    <xf numFmtId="197" fontId="0" fillId="0" borderId="13" xfId="253" applyNumberFormat="1" applyFont="1" applyBorder="1" quotePrefix="1">
      <alignment/>
      <protection/>
    </xf>
    <xf numFmtId="197" fontId="0" fillId="0" borderId="27" xfId="253" applyNumberFormat="1" applyFont="1" applyBorder="1" quotePrefix="1">
      <alignment/>
      <protection/>
    </xf>
    <xf numFmtId="190" fontId="0" fillId="0" borderId="35" xfId="257" applyNumberFormat="1" applyFont="1" applyBorder="1">
      <alignment/>
      <protection/>
    </xf>
    <xf numFmtId="0" fontId="0" fillId="0" borderId="1" xfId="188" applyBorder="1">
      <alignment/>
      <protection/>
    </xf>
    <xf numFmtId="198" fontId="0" fillId="0" borderId="27" xfId="253" applyNumberFormat="1" applyFont="1" applyBorder="1">
      <alignment/>
      <protection/>
    </xf>
    <xf numFmtId="190" fontId="0" fillId="0" borderId="27" xfId="253" applyNumberFormat="1" applyFont="1" applyBorder="1" applyAlignment="1">
      <alignment horizontal="right"/>
      <protection/>
    </xf>
    <xf numFmtId="197" fontId="0" fillId="0" borderId="25" xfId="186" applyNumberFormat="1" applyFont="1" applyBorder="1" quotePrefix="1">
      <alignment/>
      <protection/>
    </xf>
    <xf numFmtId="197" fontId="0" fillId="0" borderId="26" xfId="186" applyNumberFormat="1" applyFont="1" applyBorder="1" quotePrefix="1">
      <alignment/>
      <protection/>
    </xf>
    <xf numFmtId="198" fontId="0" fillId="0" borderId="25" xfId="186" applyNumberFormat="1" applyFont="1" applyBorder="1" quotePrefix="1">
      <alignment/>
      <protection/>
    </xf>
    <xf numFmtId="198" fontId="0" fillId="0" borderId="26" xfId="186" applyNumberFormat="1" applyFont="1" applyBorder="1" quotePrefix="1">
      <alignment/>
      <protection/>
    </xf>
    <xf numFmtId="190" fontId="0" fillId="0" borderId="26" xfId="186" applyNumberFormat="1" applyFont="1" applyBorder="1" quotePrefix="1">
      <alignment/>
      <protection/>
    </xf>
    <xf numFmtId="49" fontId="0" fillId="0" borderId="1" xfId="35" applyNumberFormat="1" applyBorder="1" applyAlignment="1">
      <alignment horizontal="center"/>
      <protection/>
    </xf>
    <xf numFmtId="0" fontId="1" fillId="0" borderId="0" xfId="154" applyAlignment="1">
      <alignment horizontal="center" vertical="center" wrapText="1"/>
      <protection/>
    </xf>
    <xf numFmtId="0" fontId="1" fillId="0" borderId="10" xfId="154" applyBorder="1">
      <alignment horizontal="center" wrapText="1"/>
      <protection/>
    </xf>
    <xf numFmtId="0" fontId="1" fillId="0" borderId="16" xfId="154" applyBorder="1">
      <alignment horizontal="center" wrapText="1"/>
      <protection/>
    </xf>
    <xf numFmtId="0" fontId="1" fillId="0" borderId="18" xfId="154" applyBorder="1" applyAlignment="1">
      <alignment horizontal="centerContinuous" wrapText="1"/>
      <protection/>
    </xf>
    <xf numFmtId="0" fontId="1" fillId="0" borderId="22" xfId="154" applyBorder="1" applyAlignment="1">
      <alignment horizontal="centerContinuous" wrapText="1"/>
      <protection/>
    </xf>
    <xf numFmtId="0" fontId="1" fillId="0" borderId="36" xfId="154" applyBorder="1" applyAlignment="1">
      <alignment horizontal="center" vertical="center" wrapText="1"/>
      <protection/>
    </xf>
    <xf numFmtId="0" fontId="1" fillId="0" borderId="17" xfId="154" applyBorder="1" applyAlignment="1">
      <alignment horizontal="center" vertical="center" wrapText="1"/>
      <protection/>
    </xf>
    <xf numFmtId="0" fontId="4" fillId="0" borderId="0" xfId="333">
      <alignment wrapText="1"/>
      <protection/>
    </xf>
    <xf numFmtId="0" fontId="4" fillId="0" borderId="0" xfId="333" applyAlignment="1">
      <alignment/>
      <protection/>
    </xf>
    <xf numFmtId="0" fontId="31" fillId="0" borderId="0" xfId="333" applyFont="1" applyAlignment="1">
      <alignment/>
      <protection/>
    </xf>
    <xf numFmtId="0" fontId="4" fillId="0" borderId="0" xfId="333" applyAlignment="1">
      <alignment horizontal="centerContinuous" wrapText="1"/>
      <protection/>
    </xf>
    <xf numFmtId="0" fontId="4" fillId="0" borderId="0" xfId="333" applyAlignment="1">
      <alignment horizontal="left"/>
      <protection/>
    </xf>
    <xf numFmtId="49" fontId="5" fillId="0" borderId="0" xfId="183" applyNumberFormat="1" applyFont="1" quotePrefix="1">
      <alignment/>
      <protection/>
    </xf>
    <xf numFmtId="0" fontId="6" fillId="0" borderId="0" xfId="183" applyFont="1" applyAlignment="1" quotePrefix="1">
      <alignment horizontal="left"/>
      <protection/>
    </xf>
    <xf numFmtId="0" fontId="5" fillId="0" borderId="0" xfId="183" applyFont="1" applyAlignment="1" quotePrefix="1">
      <alignment horizontal="left"/>
      <protection/>
    </xf>
    <xf numFmtId="49" fontId="5" fillId="0" borderId="0" xfId="183" applyNumberFormat="1" applyFont="1" applyAlignment="1">
      <alignment horizontal="left"/>
      <protection/>
    </xf>
    <xf numFmtId="190" fontId="0" fillId="0" borderId="25" xfId="183" applyNumberFormat="1" applyBorder="1" applyAlignment="1">
      <alignment horizontal="right"/>
      <protection/>
    </xf>
    <xf numFmtId="190" fontId="0" fillId="0" borderId="26" xfId="183" applyNumberFormat="1" applyBorder="1" applyAlignment="1">
      <alignment horizontal="right"/>
      <protection/>
    </xf>
    <xf numFmtId="0" fontId="0" fillId="0" borderId="16" xfId="183" applyBorder="1">
      <alignment/>
      <protection/>
    </xf>
    <xf numFmtId="190" fontId="0" fillId="0" borderId="13" xfId="183" applyNumberFormat="1" applyBorder="1" applyAlignment="1">
      <alignment horizontal="right"/>
      <protection/>
    </xf>
    <xf numFmtId="190" fontId="0" fillId="0" borderId="27" xfId="183" applyNumberFormat="1" applyBorder="1" applyAlignment="1">
      <alignment horizontal="right"/>
      <protection/>
    </xf>
    <xf numFmtId="175" fontId="0" fillId="0" borderId="1" xfId="16" applyBorder="1" quotePrefix="1">
      <alignment/>
      <protection/>
    </xf>
    <xf numFmtId="182" fontId="0" fillId="0" borderId="13" xfId="183" applyNumberFormat="1" applyBorder="1">
      <alignment/>
      <protection/>
    </xf>
    <xf numFmtId="182" fontId="0" fillId="0" borderId="1" xfId="183" applyNumberFormat="1" applyBorder="1">
      <alignment/>
      <protection/>
    </xf>
    <xf numFmtId="0" fontId="0" fillId="0" borderId="0" xfId="183" applyAlignment="1">
      <alignment horizontal="center"/>
      <protection/>
    </xf>
    <xf numFmtId="190" fontId="0" fillId="0" borderId="0" xfId="183" applyNumberFormat="1" applyAlignment="1">
      <alignment horizontal="center"/>
      <protection/>
    </xf>
    <xf numFmtId="190" fontId="0" fillId="0" borderId="25" xfId="186" applyNumberFormat="1" applyFont="1" applyBorder="1" quotePrefix="1">
      <alignment/>
      <protection/>
    </xf>
    <xf numFmtId="0" fontId="0" fillId="0" borderId="13" xfId="183" applyBorder="1" applyAlignment="1">
      <alignment horizontal="center"/>
      <protection/>
    </xf>
    <xf numFmtId="0" fontId="0" fillId="0" borderId="1" xfId="183" applyBorder="1" applyAlignment="1">
      <alignment horizontal="center"/>
      <protection/>
    </xf>
    <xf numFmtId="0" fontId="1" fillId="0" borderId="0" xfId="183" applyFont="1" applyAlignment="1">
      <alignment horizontal="center" vertical="center"/>
      <protection/>
    </xf>
    <xf numFmtId="0" fontId="1" fillId="0" borderId="33" xfId="183" applyFont="1" applyBorder="1" applyAlignment="1" quotePrefix="1">
      <alignment horizontal="center" vertical="center" wrapText="1"/>
      <protection/>
    </xf>
    <xf numFmtId="0" fontId="1" fillId="0" borderId="22" xfId="183" applyFont="1" applyBorder="1" applyAlignment="1" quotePrefix="1">
      <alignment horizontal="center" vertical="center" wrapText="1"/>
      <protection/>
    </xf>
    <xf numFmtId="0" fontId="1" fillId="0" borderId="22" xfId="183" applyFont="1" applyBorder="1" applyAlignment="1">
      <alignment horizontal="center" vertical="center" wrapText="1"/>
      <protection/>
    </xf>
    <xf numFmtId="49" fontId="0" fillId="0" borderId="0" xfId="183" applyNumberFormat="1" applyAlignment="1">
      <alignment horizontal="centerContinuous"/>
      <protection/>
    </xf>
    <xf numFmtId="0" fontId="32" fillId="0" borderId="0" xfId="203">
      <alignment/>
      <protection/>
    </xf>
    <xf numFmtId="182" fontId="16" fillId="0" borderId="0" xfId="186" applyNumberFormat="1">
      <alignment/>
      <protection/>
    </xf>
    <xf numFmtId="0" fontId="16" fillId="0" borderId="0" xfId="186">
      <alignment/>
      <protection/>
    </xf>
    <xf numFmtId="210" fontId="0" fillId="0" borderId="0" xfId="186" applyNumberFormat="1" applyFont="1" quotePrefix="1">
      <alignment/>
      <protection/>
    </xf>
    <xf numFmtId="186" fontId="0" fillId="0" borderId="0" xfId="186" applyNumberFormat="1" applyFont="1" quotePrefix="1">
      <alignment/>
      <protection/>
    </xf>
    <xf numFmtId="166" fontId="0" fillId="0" borderId="0" xfId="186" applyNumberFormat="1" applyFont="1" quotePrefix="1">
      <alignment/>
      <protection/>
    </xf>
    <xf numFmtId="182" fontId="16" fillId="0" borderId="10" xfId="186" applyNumberFormat="1" applyBorder="1">
      <alignment/>
      <protection/>
    </xf>
    <xf numFmtId="182" fontId="16" fillId="0" borderId="26" xfId="186" applyNumberFormat="1" applyBorder="1">
      <alignment/>
      <protection/>
    </xf>
    <xf numFmtId="0" fontId="16" fillId="0" borderId="37" xfId="186" applyBorder="1">
      <alignment/>
      <protection/>
    </xf>
    <xf numFmtId="190" fontId="0" fillId="0" borderId="23" xfId="262" applyNumberFormat="1" applyFont="1" applyBorder="1">
      <alignment/>
      <protection/>
    </xf>
    <xf numFmtId="190" fontId="0" fillId="0" borderId="26" xfId="262" applyNumberFormat="1" applyFont="1" applyBorder="1">
      <alignment/>
      <protection/>
    </xf>
    <xf numFmtId="166" fontId="0" fillId="0" borderId="16" xfId="186" applyNumberFormat="1" applyFont="1" applyBorder="1" quotePrefix="1">
      <alignment/>
      <protection/>
    </xf>
    <xf numFmtId="190" fontId="0" fillId="0" borderId="13" xfId="262" applyNumberFormat="1" applyFont="1" applyBorder="1">
      <alignment/>
      <protection/>
    </xf>
    <xf numFmtId="190" fontId="0" fillId="0" borderId="27" xfId="262" applyNumberFormat="1" applyFont="1" applyBorder="1">
      <alignment/>
      <protection/>
    </xf>
    <xf numFmtId="211" fontId="0" fillId="0" borderId="1" xfId="188" applyNumberFormat="1" applyBorder="1">
      <alignment/>
      <protection/>
    </xf>
    <xf numFmtId="190" fontId="0" fillId="0" borderId="30" xfId="262" applyNumberFormat="1" applyFont="1" applyBorder="1">
      <alignment/>
      <protection/>
    </xf>
    <xf numFmtId="168" fontId="0" fillId="0" borderId="13" xfId="262" applyNumberFormat="1" applyFont="1" applyBorder="1">
      <alignment/>
      <protection/>
    </xf>
    <xf numFmtId="173" fontId="0" fillId="0" borderId="1" xfId="262" applyNumberFormat="1" applyFont="1" applyBorder="1">
      <alignment/>
      <protection/>
    </xf>
    <xf numFmtId="182" fontId="0" fillId="0" borderId="38" xfId="186" applyNumberFormat="1" applyFont="1" applyBorder="1" applyAlignment="1" quotePrefix="1">
      <alignment horizontal="right"/>
      <protection/>
    </xf>
    <xf numFmtId="182" fontId="0" fillId="0" borderId="1" xfId="186" applyNumberFormat="1" applyFont="1" applyBorder="1" applyAlignment="1">
      <alignment horizontal="right"/>
      <protection/>
    </xf>
    <xf numFmtId="0" fontId="0" fillId="0" borderId="39" xfId="186" applyFont="1" applyBorder="1" quotePrefix="1">
      <alignment/>
      <protection/>
    </xf>
    <xf numFmtId="182" fontId="0" fillId="0" borderId="40" xfId="186" applyNumberFormat="1" applyFont="1" applyBorder="1" applyAlignment="1" quotePrefix="1">
      <alignment horizontal="right"/>
      <protection/>
    </xf>
    <xf numFmtId="182" fontId="0" fillId="0" borderId="27" xfId="186" applyNumberFormat="1" applyFont="1" applyBorder="1" applyAlignment="1">
      <alignment horizontal="right"/>
      <protection/>
    </xf>
    <xf numFmtId="0" fontId="0" fillId="0" borderId="1" xfId="186" applyFont="1" applyBorder="1" quotePrefix="1">
      <alignment/>
      <protection/>
    </xf>
    <xf numFmtId="189" fontId="1" fillId="0" borderId="18" xfId="186" applyNumberFormat="1" applyFont="1" applyBorder="1" applyAlignment="1">
      <alignment horizontal="center" wrapText="1"/>
      <protection/>
    </xf>
    <xf numFmtId="189" fontId="1" fillId="0" borderId="28" xfId="186" applyNumberFormat="1" applyFont="1" applyBorder="1" applyAlignment="1">
      <alignment horizontal="center" wrapText="1"/>
      <protection/>
    </xf>
    <xf numFmtId="0" fontId="1" fillId="0" borderId="22" xfId="188" applyFont="1" applyBorder="1" applyAlignment="1">
      <alignment horizontal="center" wrapText="1"/>
      <protection/>
    </xf>
    <xf numFmtId="189" fontId="1" fillId="0" borderId="34" xfId="186" applyNumberFormat="1" applyFont="1" applyBorder="1" applyAlignment="1">
      <alignment horizontal="center" wrapText="1"/>
      <protection/>
    </xf>
    <xf numFmtId="182" fontId="0" fillId="0" borderId="0" xfId="186" applyNumberFormat="1" applyFont="1">
      <alignment/>
      <protection/>
    </xf>
    <xf numFmtId="0" fontId="0" fillId="0" borderId="0" xfId="186" applyFont="1">
      <alignment/>
      <protection/>
    </xf>
    <xf numFmtId="0" fontId="4" fillId="0" borderId="0" xfId="188" applyFont="1">
      <alignment/>
      <protection/>
    </xf>
    <xf numFmtId="0" fontId="4" fillId="0" borderId="0" xfId="188" applyFont="1" applyAlignment="1">
      <alignment horizontal="centerContinuous"/>
      <protection/>
    </xf>
    <xf numFmtId="176" fontId="4" fillId="0" borderId="0" xfId="188" applyNumberFormat="1" applyFont="1" applyAlignment="1">
      <alignment horizontal="centerContinuous"/>
      <protection/>
    </xf>
    <xf numFmtId="0" fontId="4" fillId="0" borderId="0" xfId="188" applyFont="1" applyAlignment="1">
      <alignment horizontal="left"/>
      <protection/>
    </xf>
    <xf numFmtId="188" fontId="0" fillId="0" borderId="0" xfId="186" applyNumberFormat="1" applyFont="1" quotePrefix="1">
      <alignment/>
      <protection/>
    </xf>
    <xf numFmtId="167" fontId="5" fillId="0" borderId="0" xfId="188" applyNumberFormat="1" applyFont="1">
      <alignment/>
      <protection/>
    </xf>
    <xf numFmtId="210" fontId="0" fillId="0" borderId="10" xfId="186" applyNumberFormat="1" applyFont="1" applyBorder="1" quotePrefix="1">
      <alignment/>
      <protection/>
    </xf>
    <xf numFmtId="188" fontId="0" fillId="0" borderId="26" xfId="186" applyNumberFormat="1" applyFont="1" applyBorder="1" quotePrefix="1">
      <alignment/>
      <protection/>
    </xf>
    <xf numFmtId="210" fontId="0" fillId="0" borderId="23" xfId="186" applyNumberFormat="1" applyFont="1" applyBorder="1" quotePrefix="1">
      <alignment/>
      <protection/>
    </xf>
    <xf numFmtId="182" fontId="0" fillId="0" borderId="0" xfId="186" applyNumberFormat="1" applyFont="1" applyAlignment="1" quotePrefix="1">
      <alignment horizontal="right"/>
      <protection/>
    </xf>
    <xf numFmtId="0" fontId="32" fillId="0" borderId="30" xfId="203" applyBorder="1">
      <alignment/>
      <protection/>
    </xf>
    <xf numFmtId="0" fontId="32" fillId="0" borderId="27" xfId="203" applyBorder="1">
      <alignment/>
      <protection/>
    </xf>
    <xf numFmtId="190" fontId="0" fillId="0" borderId="23" xfId="186" applyNumberFormat="1" applyFont="1" applyBorder="1" quotePrefix="1">
      <alignment/>
      <protection/>
    </xf>
    <xf numFmtId="182" fontId="0" fillId="0" borderId="32" xfId="186" applyNumberFormat="1" applyFont="1" applyBorder="1" applyAlignment="1">
      <alignment horizontal="right"/>
      <protection/>
    </xf>
    <xf numFmtId="0" fontId="0" fillId="0" borderId="39" xfId="188" applyBorder="1">
      <alignment/>
      <protection/>
    </xf>
    <xf numFmtId="189" fontId="1" fillId="0" borderId="33" xfId="186" applyNumberFormat="1" applyFont="1" applyBorder="1" applyAlignment="1">
      <alignment horizontal="center" wrapText="1"/>
      <protection/>
    </xf>
    <xf numFmtId="0" fontId="32" fillId="0" borderId="0" xfId="203" applyAlignment="1">
      <alignment horizontal="centerContinuous"/>
      <protection/>
    </xf>
    <xf numFmtId="212" fontId="0" fillId="0" borderId="0" xfId="188" applyNumberFormat="1" applyAlignment="1" quotePrefix="1">
      <alignment horizontal="left"/>
      <protection/>
    </xf>
    <xf numFmtId="0" fontId="0" fillId="0" borderId="0" xfId="188" applyAlignment="1" quotePrefix="1">
      <alignment horizontal="left"/>
      <protection/>
    </xf>
    <xf numFmtId="0" fontId="0" fillId="0" borderId="0" xfId="188" applyAlignment="1">
      <alignment horizontal="left"/>
      <protection/>
    </xf>
    <xf numFmtId="0" fontId="1" fillId="0" borderId="0" xfId="188" applyFont="1">
      <alignment/>
      <protection/>
    </xf>
    <xf numFmtId="0" fontId="97" fillId="0" borderId="0" xfId="188" applyFont="1">
      <alignment/>
      <protection/>
    </xf>
    <xf numFmtId="0" fontId="97" fillId="0" borderId="0" xfId="188" applyFont="1" applyAlignment="1">
      <alignment horizontal="left"/>
      <protection/>
    </xf>
    <xf numFmtId="49" fontId="29" fillId="0" borderId="0" xfId="183" applyNumberFormat="1" applyFont="1">
      <alignment/>
      <protection/>
    </xf>
    <xf numFmtId="0" fontId="0" fillId="0" borderId="10" xfId="183" applyBorder="1">
      <alignment/>
      <protection/>
    </xf>
    <xf numFmtId="190" fontId="0" fillId="0" borderId="0" xfId="195" applyNumberFormat="1" applyAlignment="1">
      <alignment horizontal="right"/>
      <protection/>
    </xf>
    <xf numFmtId="200" fontId="0" fillId="0" borderId="27" xfId="195" applyNumberFormat="1" applyBorder="1" applyAlignment="1">
      <alignment horizontal="right"/>
      <protection/>
    </xf>
    <xf numFmtId="204" fontId="0" fillId="0" borderId="27" xfId="183" applyNumberFormat="1" applyBorder="1">
      <alignment/>
      <protection/>
    </xf>
    <xf numFmtId="0" fontId="0" fillId="0" borderId="1" xfId="183" applyBorder="1" applyAlignment="1">
      <alignment horizontal="left" indent="1"/>
      <protection/>
    </xf>
    <xf numFmtId="200" fontId="0" fillId="0" borderId="27" xfId="183" applyNumberFormat="1" applyBorder="1" applyAlignment="1">
      <alignment horizontal="right"/>
      <protection/>
    </xf>
    <xf numFmtId="190" fontId="0" fillId="0" borderId="0" xfId="195" applyNumberFormat="1" applyAlignment="1" quotePrefix="1">
      <alignment horizontal="right"/>
      <protection/>
    </xf>
    <xf numFmtId="204" fontId="0" fillId="0" borderId="27" xfId="16" applyNumberFormat="1" applyBorder="1">
      <alignment/>
      <protection/>
    </xf>
    <xf numFmtId="0" fontId="0" fillId="0" borderId="1" xfId="183" applyBorder="1" applyAlignment="1">
      <alignment horizontal="left"/>
      <protection/>
    </xf>
    <xf numFmtId="0" fontId="0" fillId="0" borderId="27" xfId="183" applyBorder="1" applyAlignment="1">
      <alignment horizontal="right"/>
      <protection/>
    </xf>
    <xf numFmtId="0" fontId="0" fillId="0" borderId="39" xfId="183" applyBorder="1">
      <alignment/>
      <protection/>
    </xf>
    <xf numFmtId="0" fontId="1" fillId="0" borderId="0" xfId="183" applyFont="1" applyAlignment="1">
      <alignment horizontal="center"/>
      <protection/>
    </xf>
    <xf numFmtId="0" fontId="1" fillId="0" borderId="10" xfId="183" applyFont="1" applyBorder="1" applyAlignment="1">
      <alignment horizontal="center" vertical="center" wrapText="1"/>
      <protection/>
    </xf>
    <xf numFmtId="0" fontId="1" fillId="0" borderId="12" xfId="183" applyFont="1" applyBorder="1" applyAlignment="1">
      <alignment horizontal="center" vertical="center" wrapText="1"/>
      <protection/>
    </xf>
    <xf numFmtId="0" fontId="1" fillId="0" borderId="16" xfId="183" applyFont="1" applyBorder="1" applyAlignment="1">
      <alignment horizontal="center" vertical="center" wrapText="1"/>
      <protection/>
    </xf>
    <xf numFmtId="0" fontId="1" fillId="0" borderId="26" xfId="183" applyFont="1" applyBorder="1" applyAlignment="1">
      <alignment horizontal="center" vertical="center" wrapText="1"/>
      <protection/>
    </xf>
    <xf numFmtId="0" fontId="1" fillId="0" borderId="16" xfId="183" applyFont="1" applyBorder="1" applyAlignment="1">
      <alignment horizontal="center" vertical="center"/>
      <protection/>
    </xf>
    <xf numFmtId="0" fontId="1" fillId="0" borderId="16" xfId="183" applyFont="1" applyBorder="1" applyAlignment="1">
      <alignment horizontal="center"/>
      <protection/>
    </xf>
    <xf numFmtId="0" fontId="1" fillId="0" borderId="18" xfId="183" applyFont="1" applyBorder="1" applyAlignment="1">
      <alignment horizontal="center" vertical="center" wrapText="1"/>
      <protection/>
    </xf>
    <xf numFmtId="0" fontId="1" fillId="0" borderId="22" xfId="183" applyFont="1" applyBorder="1" applyAlignment="1">
      <alignment horizontal="center" vertical="center"/>
      <protection/>
    </xf>
    <xf numFmtId="0" fontId="4" fillId="0" borderId="0" xfId="183" applyFont="1" applyAlignment="1">
      <alignment horizontal="right"/>
      <protection/>
    </xf>
    <xf numFmtId="0" fontId="0" fillId="0" borderId="0" xfId="240">
      <alignment/>
      <protection/>
    </xf>
    <xf numFmtId="0" fontId="5" fillId="0" borderId="0" xfId="240" applyFont="1">
      <alignment/>
      <protection/>
    </xf>
    <xf numFmtId="0" fontId="5" fillId="0" borderId="0" xfId="240" applyFont="1" applyAlignment="1">
      <alignment horizontal="left"/>
      <protection/>
    </xf>
    <xf numFmtId="49" fontId="5" fillId="0" borderId="0" xfId="240" applyNumberFormat="1" applyFont="1" applyAlignment="1">
      <alignment horizontal="left"/>
      <protection/>
    </xf>
    <xf numFmtId="0" fontId="5" fillId="0" borderId="0" xfId="240" applyFont="1" applyAlignment="1">
      <alignment horizontal="left" indent="1"/>
      <protection/>
    </xf>
    <xf numFmtId="49" fontId="5" fillId="0" borderId="0" xfId="240" applyNumberFormat="1" applyFont="1">
      <alignment/>
      <protection/>
    </xf>
    <xf numFmtId="0" fontId="5" fillId="0" borderId="0" xfId="174" applyFont="1" applyAlignment="1" applyProtection="1">
      <alignment/>
      <protection/>
    </xf>
    <xf numFmtId="0" fontId="0" fillId="0" borderId="0" xfId="240" applyAlignment="1">
      <alignment horizontal="left" indent="1"/>
      <protection/>
    </xf>
    <xf numFmtId="0" fontId="4" fillId="0" borderId="0" xfId="331" applyAlignment="1">
      <alignment horizontal="left"/>
      <protection/>
    </xf>
    <xf numFmtId="0" fontId="4" fillId="0" borderId="0" xfId="331" applyAlignment="1">
      <alignment/>
      <protection/>
    </xf>
    <xf numFmtId="0" fontId="4" fillId="0" borderId="0" xfId="240" applyFont="1">
      <alignment/>
      <protection/>
    </xf>
    <xf numFmtId="197" fontId="5" fillId="0" borderId="0" xfId="183" applyNumberFormat="1" applyFont="1" applyAlignment="1">
      <alignment horizontal="right"/>
      <protection/>
    </xf>
    <xf numFmtId="190" fontId="5" fillId="0" borderId="0" xfId="183" applyNumberFormat="1" applyFont="1" applyAlignment="1">
      <alignment horizontal="right"/>
      <protection/>
    </xf>
    <xf numFmtId="197" fontId="0" fillId="0" borderId="0" xfId="183" applyNumberFormat="1" applyAlignment="1">
      <alignment horizontal="right"/>
      <protection/>
    </xf>
    <xf numFmtId="49" fontId="0" fillId="0" borderId="0" xfId="240" applyNumberFormat="1">
      <alignment/>
      <protection/>
    </xf>
    <xf numFmtId="197" fontId="0" fillId="0" borderId="25" xfId="183" applyNumberFormat="1" applyBorder="1" applyAlignment="1">
      <alignment horizontal="right"/>
      <protection/>
    </xf>
    <xf numFmtId="49" fontId="0" fillId="0" borderId="16" xfId="240" applyNumberFormat="1" applyBorder="1">
      <alignment/>
      <protection/>
    </xf>
    <xf numFmtId="0" fontId="0" fillId="0" borderId="10" xfId="240" applyBorder="1">
      <alignment/>
      <protection/>
    </xf>
    <xf numFmtId="189" fontId="0" fillId="0" borderId="13" xfId="183" applyNumberFormat="1" applyBorder="1" applyAlignment="1">
      <alignment horizontal="right"/>
      <protection/>
    </xf>
    <xf numFmtId="189" fontId="0" fillId="0" borderId="27" xfId="183" applyNumberFormat="1" applyBorder="1" applyAlignment="1">
      <alignment horizontal="right"/>
      <protection/>
    </xf>
    <xf numFmtId="49" fontId="0" fillId="0" borderId="1" xfId="240" applyNumberFormat="1" applyBorder="1">
      <alignment/>
      <protection/>
    </xf>
    <xf numFmtId="213" fontId="0" fillId="0" borderId="0" xfId="240" applyNumberFormat="1">
      <alignment/>
      <protection/>
    </xf>
    <xf numFmtId="197" fontId="0" fillId="0" borderId="13" xfId="183" applyNumberFormat="1" applyBorder="1" applyAlignment="1">
      <alignment horizontal="right"/>
      <protection/>
    </xf>
    <xf numFmtId="200" fontId="0" fillId="0" borderId="13" xfId="183" applyNumberFormat="1" applyBorder="1" applyAlignment="1">
      <alignment horizontal="right"/>
      <protection/>
    </xf>
    <xf numFmtId="173" fontId="0" fillId="0" borderId="31" xfId="240" applyNumberFormat="1" applyBorder="1" applyAlignment="1">
      <alignment horizontal="right"/>
      <protection/>
    </xf>
    <xf numFmtId="182" fontId="0" fillId="0" borderId="31" xfId="240" applyNumberFormat="1" applyBorder="1">
      <alignment/>
      <protection/>
    </xf>
    <xf numFmtId="182" fontId="0" fillId="0" borderId="0" xfId="240" applyNumberFormat="1">
      <alignment/>
      <protection/>
    </xf>
    <xf numFmtId="0" fontId="0" fillId="0" borderId="1" xfId="240" applyBorder="1">
      <alignment/>
      <protection/>
    </xf>
    <xf numFmtId="214" fontId="0" fillId="0" borderId="0" xfId="240" applyNumberFormat="1">
      <alignment/>
      <protection/>
    </xf>
    <xf numFmtId="0" fontId="0" fillId="0" borderId="0" xfId="240" applyAlignment="1">
      <alignment horizontal="center"/>
      <protection/>
    </xf>
    <xf numFmtId="0" fontId="0" fillId="0" borderId="0" xfId="240" applyAlignment="1">
      <alignment horizontal="center" wrapText="1"/>
      <protection/>
    </xf>
    <xf numFmtId="0" fontId="0" fillId="0" borderId="1" xfId="240" applyBorder="1" applyAlignment="1">
      <alignment horizontal="center" wrapText="1"/>
      <protection/>
    </xf>
    <xf numFmtId="0" fontId="1" fillId="0" borderId="0" xfId="240" applyFont="1" applyAlignment="1">
      <alignment horizontal="center"/>
      <protection/>
    </xf>
    <xf numFmtId="0" fontId="1" fillId="0" borderId="18" xfId="240" applyFont="1" applyBorder="1" applyAlignment="1">
      <alignment horizontal="center" wrapText="1"/>
      <protection/>
    </xf>
    <xf numFmtId="0" fontId="1" fillId="0" borderId="22" xfId="240" applyFont="1" applyBorder="1" applyAlignment="1">
      <alignment horizontal="center" wrapText="1"/>
      <protection/>
    </xf>
    <xf numFmtId="0" fontId="0" fillId="0" borderId="0" xfId="195" quotePrefix="1">
      <alignment/>
      <protection/>
    </xf>
    <xf numFmtId="0" fontId="0" fillId="0" borderId="0" xfId="183" applyAlignment="1">
      <alignment horizontal="left" indent="1"/>
      <protection/>
    </xf>
    <xf numFmtId="0" fontId="5" fillId="0" borderId="0" xfId="183" applyFont="1" applyAlignment="1">
      <alignment horizontal="left" indent="1"/>
      <protection/>
    </xf>
    <xf numFmtId="0" fontId="5" fillId="0" borderId="0" xfId="183" applyFont="1" applyAlignment="1">
      <alignment horizontal="left"/>
      <protection/>
    </xf>
    <xf numFmtId="198" fontId="0" fillId="0" borderId="10" xfId="183" applyNumberFormat="1" applyBorder="1">
      <alignment/>
      <protection/>
    </xf>
    <xf numFmtId="198" fontId="0" fillId="0" borderId="26" xfId="183" applyNumberFormat="1" applyBorder="1">
      <alignment/>
      <protection/>
    </xf>
    <xf numFmtId="190" fontId="0" fillId="0" borderId="16" xfId="183" applyNumberFormat="1" applyBorder="1">
      <alignment/>
      <protection/>
    </xf>
    <xf numFmtId="190" fontId="0" fillId="0" borderId="26" xfId="183" applyNumberFormat="1" applyBorder="1">
      <alignment/>
      <protection/>
    </xf>
    <xf numFmtId="198" fontId="0" fillId="0" borderId="0" xfId="183" applyNumberFormat="1">
      <alignment/>
      <protection/>
    </xf>
    <xf numFmtId="198" fontId="0" fillId="0" borderId="27" xfId="183" applyNumberFormat="1" applyBorder="1">
      <alignment/>
      <protection/>
    </xf>
    <xf numFmtId="190" fontId="0" fillId="0" borderId="1" xfId="183" applyNumberFormat="1" applyBorder="1">
      <alignment/>
      <protection/>
    </xf>
    <xf numFmtId="190" fontId="0" fillId="0" borderId="27" xfId="183" applyNumberFormat="1" applyBorder="1">
      <alignment/>
      <protection/>
    </xf>
    <xf numFmtId="215" fontId="0" fillId="0" borderId="0" xfId="183" applyNumberFormat="1">
      <alignment/>
      <protection/>
    </xf>
    <xf numFmtId="0" fontId="1" fillId="0" borderId="1" xfId="183" applyFont="1" applyBorder="1" applyAlignment="1">
      <alignment horizontal="center" wrapText="1"/>
      <protection/>
    </xf>
    <xf numFmtId="0" fontId="4" fillId="0" borderId="0" xfId="183" applyFont="1" applyAlignment="1">
      <alignment horizontal="left" indent="1"/>
      <protection/>
    </xf>
    <xf numFmtId="176" fontId="5" fillId="0" borderId="0" xfId="35" applyFont="1" applyBorder="1">
      <alignment/>
      <protection/>
    </xf>
    <xf numFmtId="49" fontId="0" fillId="0" borderId="16" xfId="183" applyNumberFormat="1" applyBorder="1">
      <alignment/>
      <protection/>
    </xf>
    <xf numFmtId="198" fontId="0" fillId="0" borderId="13" xfId="183" applyNumberFormat="1" applyBorder="1">
      <alignment/>
      <protection/>
    </xf>
    <xf numFmtId="0" fontId="0" fillId="0" borderId="0" xfId="183" applyAlignment="1">
      <alignment horizontal="center" wrapText="1"/>
      <protection/>
    </xf>
    <xf numFmtId="0" fontId="0" fillId="0" borderId="1" xfId="183" applyBorder="1" applyAlignment="1">
      <alignment horizontal="center" wrapText="1"/>
      <protection/>
    </xf>
    <xf numFmtId="0" fontId="4" fillId="0" borderId="0" xfId="331" applyAlignment="1">
      <alignment vertical="center" wrapText="1"/>
      <protection/>
    </xf>
    <xf numFmtId="3" fontId="4" fillId="0" borderId="0" xfId="183" applyNumberFormat="1" applyFont="1">
      <alignment/>
      <protection/>
    </xf>
    <xf numFmtId="49" fontId="5" fillId="0" borderId="0" xfId="203" applyNumberFormat="1" applyFont="1" quotePrefix="1">
      <alignment/>
      <protection/>
    </xf>
    <xf numFmtId="49" fontId="5" fillId="0" borderId="0" xfId="203" applyNumberFormat="1" applyFont="1">
      <alignment/>
      <protection/>
    </xf>
    <xf numFmtId="190" fontId="0" fillId="0" borderId="0" xfId="186" applyNumberFormat="1" applyFont="1" quotePrefix="1">
      <alignment/>
      <protection/>
    </xf>
    <xf numFmtId="171" fontId="0" fillId="0" borderId="0" xfId="186" applyNumberFormat="1" applyFont="1" applyAlignment="1">
      <alignment horizontal="right"/>
      <protection/>
    </xf>
    <xf numFmtId="190" fontId="0" fillId="0" borderId="10" xfId="186" applyNumberFormat="1" applyFont="1" applyBorder="1" quotePrefix="1">
      <alignment/>
      <protection/>
    </xf>
    <xf numFmtId="0" fontId="0" fillId="0" borderId="25" xfId="186" applyFont="1" applyBorder="1">
      <alignment/>
      <protection/>
    </xf>
    <xf numFmtId="171" fontId="0" fillId="0" borderId="16" xfId="186" applyNumberFormat="1" applyFont="1" applyBorder="1" applyAlignment="1">
      <alignment horizontal="right"/>
      <protection/>
    </xf>
    <xf numFmtId="190" fontId="0" fillId="0" borderId="27" xfId="186" applyNumberFormat="1" applyFont="1" applyBorder="1" quotePrefix="1">
      <alignment/>
      <protection/>
    </xf>
    <xf numFmtId="166" fontId="0" fillId="0" borderId="0" xfId="249" applyNumberFormat="1" applyFont="1">
      <alignment/>
      <protection/>
    </xf>
    <xf numFmtId="0" fontId="0" fillId="0" borderId="1" xfId="186" applyFont="1" applyBorder="1" applyAlignment="1" quotePrefix="1">
      <alignment horizontal="left" indent="1"/>
      <protection/>
    </xf>
    <xf numFmtId="182" fontId="16" fillId="0" borderId="27" xfId="186" applyNumberFormat="1" applyBorder="1">
      <alignment/>
      <protection/>
    </xf>
    <xf numFmtId="0" fontId="0" fillId="0" borderId="13" xfId="186" applyFont="1" applyBorder="1" quotePrefix="1">
      <alignment/>
      <protection/>
    </xf>
    <xf numFmtId="0" fontId="0" fillId="0" borderId="1" xfId="186" applyFont="1" applyBorder="1">
      <alignment/>
      <protection/>
    </xf>
    <xf numFmtId="216" fontId="0" fillId="0" borderId="38" xfId="186" applyNumberFormat="1" applyFont="1" applyBorder="1" quotePrefix="1">
      <alignment/>
      <protection/>
    </xf>
    <xf numFmtId="217" fontId="0" fillId="0" borderId="32" xfId="186" applyNumberFormat="1" applyFont="1" applyBorder="1" quotePrefix="1">
      <alignment/>
      <protection/>
    </xf>
    <xf numFmtId="1" fontId="0" fillId="0" borderId="0" xfId="249" applyNumberFormat="1" applyFont="1">
      <alignment/>
      <protection/>
    </xf>
    <xf numFmtId="218" fontId="0" fillId="0" borderId="1" xfId="186" applyNumberFormat="1" applyFont="1" applyBorder="1" applyAlignment="1" quotePrefix="1">
      <alignment horizontal="left"/>
      <protection/>
    </xf>
    <xf numFmtId="189" fontId="1" fillId="0" borderId="33" xfId="186" applyNumberFormat="1" applyFont="1" applyBorder="1" applyAlignment="1">
      <alignment horizontal="center"/>
      <protection/>
    </xf>
    <xf numFmtId="0" fontId="1" fillId="0" borderId="28" xfId="186" applyFont="1" applyBorder="1" applyAlignment="1">
      <alignment horizontal="center"/>
      <protection/>
    </xf>
    <xf numFmtId="0" fontId="1" fillId="0" borderId="22" xfId="186" applyFont="1" applyBorder="1" applyAlignment="1">
      <alignment horizontal="center" wrapText="1"/>
      <protection/>
    </xf>
    <xf numFmtId="186" fontId="0" fillId="0" borderId="10" xfId="186" applyNumberFormat="1" applyFont="1" applyBorder="1" quotePrefix="1">
      <alignment/>
      <protection/>
    </xf>
    <xf numFmtId="219" fontId="0" fillId="0" borderId="10" xfId="186" applyNumberFormat="1" applyFont="1" applyBorder="1" quotePrefix="1">
      <alignment/>
      <protection/>
    </xf>
    <xf numFmtId="166" fontId="0" fillId="0" borderId="10" xfId="186" applyNumberFormat="1" applyFont="1" applyBorder="1" quotePrefix="1">
      <alignment/>
      <protection/>
    </xf>
    <xf numFmtId="167" fontId="7" fillId="0" borderId="10" xfId="254" applyNumberFormat="1" applyBorder="1">
      <alignment/>
      <protection/>
    </xf>
    <xf numFmtId="182" fontId="33" fillId="0" borderId="0" xfId="186" applyNumberFormat="1" applyFont="1" applyAlignment="1">
      <alignment horizontal="centerContinuous"/>
      <protection/>
    </xf>
    <xf numFmtId="0" fontId="33" fillId="0" borderId="0" xfId="186" applyFont="1" applyAlignment="1">
      <alignment horizontal="centerContinuous"/>
      <protection/>
    </xf>
    <xf numFmtId="0" fontId="4" fillId="0" borderId="0" xfId="203" applyFont="1" applyAlignment="1">
      <alignment horizontal="left"/>
      <protection/>
    </xf>
    <xf numFmtId="171" fontId="1" fillId="0" borderId="0" xfId="186" applyNumberFormat="1" applyFont="1" applyAlignment="1">
      <alignment horizontal="left"/>
      <protection/>
    </xf>
    <xf numFmtId="167" fontId="5" fillId="0" borderId="0" xfId="219" applyNumberFormat="1" applyFont="1" applyAlignment="1">
      <alignment horizontal="left"/>
      <protection/>
    </xf>
    <xf numFmtId="2" fontId="0" fillId="0" borderId="1" xfId="186" applyNumberFormat="1" applyFont="1" applyBorder="1" applyAlignment="1" quotePrefix="1">
      <alignment horizontal="left" indent="1"/>
      <protection/>
    </xf>
    <xf numFmtId="171" fontId="0" fillId="0" borderId="1" xfId="186" applyNumberFormat="1" applyFont="1" applyBorder="1" applyAlignment="1">
      <alignment horizontal="left"/>
      <protection/>
    </xf>
    <xf numFmtId="216" fontId="0" fillId="0" borderId="0" xfId="186" applyNumberFormat="1" applyFont="1" quotePrefix="1">
      <alignment/>
      <protection/>
    </xf>
    <xf numFmtId="217" fontId="0" fillId="0" borderId="27" xfId="186" applyNumberFormat="1" applyFont="1" applyBorder="1" quotePrefix="1">
      <alignment/>
      <protection/>
    </xf>
    <xf numFmtId="167" fontId="7" fillId="0" borderId="0" xfId="254" applyNumberFormat="1">
      <alignment/>
      <protection/>
    </xf>
    <xf numFmtId="166" fontId="0" fillId="0" borderId="25" xfId="186" applyNumberFormat="1" applyFont="1" applyBorder="1" quotePrefix="1">
      <alignment/>
      <protection/>
    </xf>
    <xf numFmtId="167" fontId="7" fillId="0" borderId="16" xfId="254" applyNumberFormat="1" applyBorder="1">
      <alignment/>
      <protection/>
    </xf>
    <xf numFmtId="208" fontId="0" fillId="0" borderId="1" xfId="186" applyNumberFormat="1" applyFont="1" applyBorder="1" applyAlignment="1" quotePrefix="1">
      <alignment horizontal="left"/>
      <protection/>
    </xf>
    <xf numFmtId="190" fontId="0" fillId="0" borderId="10" xfId="186" applyNumberFormat="1" applyFont="1" applyBorder="1" applyAlignment="1" quotePrefix="1">
      <alignment wrapText="1"/>
      <protection/>
    </xf>
    <xf numFmtId="190" fontId="0" fillId="0" borderId="26" xfId="186" applyNumberFormat="1" applyFont="1" applyBorder="1" applyAlignment="1" quotePrefix="1">
      <alignment wrapText="1"/>
      <protection/>
    </xf>
    <xf numFmtId="188" fontId="0" fillId="0" borderId="25" xfId="186" applyNumberFormat="1" applyFont="1" applyBorder="1" applyAlignment="1" quotePrefix="1">
      <alignment wrapText="1"/>
      <protection/>
    </xf>
    <xf numFmtId="167" fontId="7" fillId="0" borderId="16" xfId="254" applyNumberFormat="1" applyBorder="1" applyAlignment="1">
      <alignment wrapText="1"/>
      <protection/>
    </xf>
    <xf numFmtId="190" fontId="0" fillId="0" borderId="0" xfId="186" applyNumberFormat="1" applyFont="1" applyAlignment="1" quotePrefix="1">
      <alignment horizontal="right"/>
      <protection/>
    </xf>
    <xf numFmtId="0" fontId="4" fillId="0" borderId="0" xfId="203" applyFont="1" applyAlignment="1">
      <alignment horizontal="centerContinuous" wrapText="1"/>
      <protection/>
    </xf>
    <xf numFmtId="0" fontId="0" fillId="0" borderId="27" xfId="186" applyFont="1" applyBorder="1" quotePrefix="1">
      <alignment/>
      <protection/>
    </xf>
    <xf numFmtId="188" fontId="0" fillId="0" borderId="25" xfId="186" applyNumberFormat="1" applyFont="1" applyBorder="1" quotePrefix="1">
      <alignment/>
      <protection/>
    </xf>
    <xf numFmtId="182" fontId="0" fillId="0" borderId="13" xfId="186" applyNumberFormat="1" applyFont="1" applyBorder="1" applyAlignment="1" quotePrefix="1">
      <alignment horizontal="right"/>
      <protection/>
    </xf>
    <xf numFmtId="182" fontId="0" fillId="0" borderId="31" xfId="186" applyNumberFormat="1" applyFont="1" applyBorder="1" applyAlignment="1" quotePrefix="1">
      <alignment horizontal="right"/>
      <protection/>
    </xf>
    <xf numFmtId="218" fontId="0" fillId="0" borderId="0" xfId="186" applyNumberFormat="1" applyFont="1" applyAlignment="1" quotePrefix="1">
      <alignment horizontal="left"/>
      <protection/>
    </xf>
    <xf numFmtId="218" fontId="0" fillId="0" borderId="16" xfId="186" applyNumberFormat="1" applyFont="1" applyBorder="1" applyAlignment="1" quotePrefix="1">
      <alignment horizontal="left"/>
      <protection/>
    </xf>
    <xf numFmtId="190" fontId="0" fillId="0" borderId="27" xfId="186" applyNumberFormat="1" applyFont="1" applyBorder="1" applyAlignment="1">
      <alignment horizontal="right"/>
      <protection/>
    </xf>
    <xf numFmtId="190" fontId="0" fillId="0" borderId="38" xfId="186" applyNumberFormat="1" applyFont="1" applyBorder="1" applyAlignment="1" quotePrefix="1">
      <alignment horizontal="right"/>
      <protection/>
    </xf>
    <xf numFmtId="190" fontId="0" fillId="0" borderId="0" xfId="186" applyNumberFormat="1" applyFont="1">
      <alignment/>
      <protection/>
    </xf>
    <xf numFmtId="190" fontId="32" fillId="0" borderId="0" xfId="203" applyNumberFormat="1">
      <alignment/>
      <protection/>
    </xf>
    <xf numFmtId="171" fontId="0" fillId="0" borderId="0" xfId="186" applyNumberFormat="1" applyFont="1" applyAlignment="1" quotePrefix="1">
      <alignment horizontal="right"/>
      <protection/>
    </xf>
    <xf numFmtId="171" fontId="0" fillId="0" borderId="16" xfId="186" applyNumberFormat="1" applyFont="1" applyBorder="1" applyAlignment="1" quotePrefix="1">
      <alignment horizontal="right"/>
      <protection/>
    </xf>
    <xf numFmtId="190" fontId="0" fillId="0" borderId="41" xfId="186" applyNumberFormat="1" applyFont="1" applyBorder="1">
      <alignment/>
      <protection/>
    </xf>
    <xf numFmtId="0" fontId="30" fillId="0" borderId="13" xfId="186" applyFont="1" applyBorder="1">
      <alignment/>
      <protection/>
    </xf>
    <xf numFmtId="190" fontId="32" fillId="0" borderId="13" xfId="203" applyNumberFormat="1" applyBorder="1" applyAlignment="1" quotePrefix="1">
      <alignment horizontal="right"/>
      <protection/>
    </xf>
    <xf numFmtId="189" fontId="0" fillId="0" borderId="27" xfId="186" applyNumberFormat="1" applyFont="1" applyBorder="1" applyAlignment="1" quotePrefix="1">
      <alignment horizontal="right"/>
      <protection/>
    </xf>
    <xf numFmtId="166" fontId="0" fillId="0" borderId="13" xfId="186" applyNumberFormat="1" applyFont="1" applyBorder="1" quotePrefix="1">
      <alignment/>
      <protection/>
    </xf>
    <xf numFmtId="49" fontId="0" fillId="0" borderId="0" xfId="203" applyNumberFormat="1" applyFont="1" applyAlignment="1">
      <alignment horizontal="centerContinuous"/>
      <protection/>
    </xf>
    <xf numFmtId="49" fontId="5" fillId="0" borderId="0" xfId="195" applyNumberFormat="1" applyFont="1" quotePrefix="1">
      <alignment/>
      <protection/>
    </xf>
    <xf numFmtId="0" fontId="34" fillId="0" borderId="0" xfId="195" applyFont="1" applyAlignment="1">
      <alignment horizontal="right" vertical="top"/>
      <protection/>
    </xf>
    <xf numFmtId="0" fontId="34" fillId="0" borderId="0" xfId="195" applyFont="1" applyAlignment="1">
      <alignment horizontal="left" vertical="top"/>
      <protection/>
    </xf>
    <xf numFmtId="3" fontId="34" fillId="0" borderId="0" xfId="195" applyNumberFormat="1" applyFont="1" applyAlignment="1">
      <alignment horizontal="center" vertical="top"/>
      <protection/>
    </xf>
    <xf numFmtId="0" fontId="34" fillId="0" borderId="16" xfId="195" applyFont="1" applyBorder="1" applyAlignment="1">
      <alignment horizontal="left" vertical="top"/>
      <protection/>
    </xf>
    <xf numFmtId="0" fontId="0" fillId="0" borderId="23" xfId="195" applyBorder="1">
      <alignment/>
      <protection/>
    </xf>
    <xf numFmtId="204" fontId="0" fillId="0" borderId="0" xfId="183" applyNumberFormat="1">
      <alignment/>
      <protection/>
    </xf>
    <xf numFmtId="175" fontId="0" fillId="0" borderId="1" xfId="195" applyNumberFormat="1" applyBorder="1">
      <alignment/>
      <protection/>
    </xf>
    <xf numFmtId="204" fontId="0" fillId="0" borderId="30" xfId="195" applyNumberFormat="1" applyBorder="1" applyAlignment="1">
      <alignment horizontal="right"/>
      <protection/>
    </xf>
    <xf numFmtId="189" fontId="0" fillId="0" borderId="30" xfId="195" applyNumberFormat="1" applyBorder="1" applyAlignment="1">
      <alignment horizontal="right"/>
      <protection/>
    </xf>
    <xf numFmtId="190" fontId="0" fillId="0" borderId="30" xfId="195" applyNumberFormat="1" applyBorder="1" applyAlignment="1">
      <alignment horizontal="right"/>
      <protection/>
    </xf>
    <xf numFmtId="189" fontId="0" fillId="0" borderId="0" xfId="183" applyNumberFormat="1" applyAlignment="1">
      <alignment horizontal="right"/>
      <protection/>
    </xf>
    <xf numFmtId="204" fontId="0" fillId="0" borderId="13" xfId="186" applyNumberFormat="1" applyFont="1" applyBorder="1" quotePrefix="1">
      <alignment/>
      <protection/>
    </xf>
    <xf numFmtId="220" fontId="35" fillId="0" borderId="1" xfId="195" applyNumberFormat="1" applyFont="1" applyBorder="1" applyAlignment="1">
      <alignment horizontal="left" vertical="top"/>
      <protection/>
    </xf>
    <xf numFmtId="204" fontId="0" fillId="0" borderId="30" xfId="195" applyNumberFormat="1" applyBorder="1">
      <alignment/>
      <protection/>
    </xf>
    <xf numFmtId="0" fontId="0" fillId="0" borderId="13" xfId="195" applyBorder="1">
      <alignment/>
      <protection/>
    </xf>
    <xf numFmtId="0" fontId="0" fillId="0" borderId="30" xfId="195" applyBorder="1">
      <alignment/>
      <protection/>
    </xf>
    <xf numFmtId="0" fontId="0" fillId="0" borderId="39" xfId="195" applyBorder="1">
      <alignment/>
      <protection/>
    </xf>
    <xf numFmtId="0" fontId="1" fillId="0" borderId="0" xfId="195" applyFont="1">
      <alignment/>
      <protection/>
    </xf>
    <xf numFmtId="0" fontId="1" fillId="0" borderId="33" xfId="195" applyFont="1" applyBorder="1" applyAlignment="1">
      <alignment horizontal="center" wrapText="1"/>
      <protection/>
    </xf>
    <xf numFmtId="0" fontId="1" fillId="0" borderId="34" xfId="195" applyFont="1" applyBorder="1" applyAlignment="1">
      <alignment horizontal="center" wrapText="1"/>
      <protection/>
    </xf>
    <xf numFmtId="0" fontId="4" fillId="0" borderId="0" xfId="195" applyFont="1">
      <alignment/>
      <protection/>
    </xf>
    <xf numFmtId="0" fontId="4" fillId="0" borderId="0" xfId="195" applyFont="1" applyAlignment="1">
      <alignment horizontal="centerContinuous" wrapText="1"/>
      <protection/>
    </xf>
    <xf numFmtId="176" fontId="4" fillId="0" borderId="0" xfId="195" applyNumberFormat="1" applyFont="1" applyAlignment="1">
      <alignment horizontal="centerContinuous"/>
      <protection/>
    </xf>
    <xf numFmtId="175" fontId="0" fillId="0" borderId="0" xfId="195" applyNumberFormat="1">
      <alignment/>
      <protection/>
    </xf>
    <xf numFmtId="174" fontId="0" fillId="0" borderId="0" xfId="195" applyNumberFormat="1">
      <alignment/>
      <protection/>
    </xf>
    <xf numFmtId="204" fontId="0" fillId="0" borderId="10" xfId="186" applyNumberFormat="1" applyFont="1" applyBorder="1" quotePrefix="1">
      <alignment/>
      <protection/>
    </xf>
    <xf numFmtId="175" fontId="0" fillId="0" borderId="37" xfId="195" applyNumberFormat="1" applyBorder="1">
      <alignment/>
      <protection/>
    </xf>
    <xf numFmtId="190" fontId="0" fillId="0" borderId="21" xfId="195" applyNumberFormat="1" applyBorder="1">
      <alignment/>
      <protection/>
    </xf>
    <xf numFmtId="175" fontId="0" fillId="0" borderId="29" xfId="195" applyNumberFormat="1" applyBorder="1">
      <alignment/>
      <protection/>
    </xf>
    <xf numFmtId="0" fontId="98" fillId="0" borderId="0" xfId="195" applyFont="1">
      <alignment/>
      <protection/>
    </xf>
    <xf numFmtId="220" fontId="0" fillId="0" borderId="1" xfId="195" applyNumberFormat="1" applyBorder="1">
      <alignment/>
      <protection/>
    </xf>
    <xf numFmtId="188" fontId="0" fillId="0" borderId="30" xfId="195" applyNumberFormat="1" applyBorder="1" applyAlignment="1">
      <alignment horizontal="right"/>
      <protection/>
    </xf>
    <xf numFmtId="220" fontId="0" fillId="0" borderId="29" xfId="195" applyNumberFormat="1" applyBorder="1">
      <alignment/>
      <protection/>
    </xf>
    <xf numFmtId="188" fontId="0" fillId="0" borderId="0" xfId="183" applyNumberFormat="1">
      <alignment/>
      <protection/>
    </xf>
    <xf numFmtId="0" fontId="0" fillId="0" borderId="29" xfId="195" applyBorder="1">
      <alignment/>
      <protection/>
    </xf>
    <xf numFmtId="204" fontId="0" fillId="0" borderId="0" xfId="195" applyNumberFormat="1">
      <alignment/>
      <protection/>
    </xf>
    <xf numFmtId="0" fontId="34" fillId="0" borderId="29" xfId="195" applyFont="1" applyBorder="1" applyAlignment="1">
      <alignment horizontal="left" vertical="top"/>
      <protection/>
    </xf>
    <xf numFmtId="204" fontId="0" fillId="0" borderId="23" xfId="195" applyNumberFormat="1" applyBorder="1">
      <alignment/>
      <protection/>
    </xf>
    <xf numFmtId="0" fontId="0" fillId="0" borderId="1" xfId="195" applyBorder="1" applyAlignment="1">
      <alignment horizontal="center"/>
      <protection/>
    </xf>
    <xf numFmtId="0" fontId="0" fillId="0" borderId="38" xfId="195" applyBorder="1">
      <alignment/>
      <protection/>
    </xf>
    <xf numFmtId="0" fontId="0" fillId="0" borderId="42" xfId="195" applyBorder="1">
      <alignment/>
      <protection/>
    </xf>
    <xf numFmtId="49" fontId="5" fillId="0" borderId="0" xfId="129" applyNumberFormat="1" quotePrefix="1">
      <alignment/>
      <protection/>
    </xf>
    <xf numFmtId="190" fontId="0" fillId="0" borderId="25" xfId="195" applyNumberFormat="1" applyBorder="1">
      <alignment/>
      <protection/>
    </xf>
    <xf numFmtId="0" fontId="0" fillId="0" borderId="37" xfId="195" applyBorder="1">
      <alignment/>
      <protection/>
    </xf>
    <xf numFmtId="0" fontId="0" fillId="0" borderId="26" xfId="195" applyBorder="1">
      <alignment/>
      <protection/>
    </xf>
    <xf numFmtId="166" fontId="0" fillId="0" borderId="1" xfId="183" applyNumberFormat="1" applyBorder="1" applyAlignment="1">
      <alignment horizontal="left"/>
      <protection/>
    </xf>
    <xf numFmtId="221" fontId="0" fillId="0" borderId="1" xfId="183" applyNumberFormat="1" applyBorder="1" applyAlignment="1">
      <alignment horizontal="left"/>
      <protection/>
    </xf>
    <xf numFmtId="166" fontId="0" fillId="0" borderId="1" xfId="195" applyNumberFormat="1" applyBorder="1" applyAlignment="1">
      <alignment horizontal="left"/>
      <protection/>
    </xf>
    <xf numFmtId="221" fontId="0" fillId="0" borderId="1" xfId="195" applyNumberFormat="1" applyBorder="1" applyAlignment="1">
      <alignment horizontal="left"/>
      <protection/>
    </xf>
    <xf numFmtId="166" fontId="0" fillId="0" borderId="27" xfId="183" applyNumberFormat="1" applyBorder="1" applyAlignment="1">
      <alignment horizontal="left"/>
      <protection/>
    </xf>
    <xf numFmtId="166" fontId="0" fillId="0" borderId="27" xfId="195" applyNumberFormat="1" applyBorder="1" applyAlignment="1">
      <alignment horizontal="left"/>
      <protection/>
    </xf>
    <xf numFmtId="173" fontId="0" fillId="0" borderId="0" xfId="195" applyNumberFormat="1" applyAlignment="1">
      <alignment horizontal="right"/>
      <protection/>
    </xf>
    <xf numFmtId="222" fontId="0" fillId="0" borderId="29" xfId="195" applyNumberFormat="1" applyBorder="1" applyAlignment="1">
      <alignment horizontal="left"/>
      <protection/>
    </xf>
    <xf numFmtId="173" fontId="0" fillId="0" borderId="30" xfId="195" applyNumberFormat="1" applyBorder="1" applyAlignment="1">
      <alignment horizontal="right"/>
      <protection/>
    </xf>
    <xf numFmtId="166" fontId="0" fillId="0" borderId="0" xfId="195" applyNumberFormat="1" applyAlignment="1">
      <alignment horizontal="left"/>
      <protection/>
    </xf>
    <xf numFmtId="222" fontId="0" fillId="0" borderId="1" xfId="195" applyNumberFormat="1" applyBorder="1">
      <alignment/>
      <protection/>
    </xf>
    <xf numFmtId="0" fontId="0" fillId="0" borderId="27" xfId="195" applyBorder="1">
      <alignment/>
      <protection/>
    </xf>
    <xf numFmtId="0" fontId="1" fillId="0" borderId="0" xfId="154">
      <alignment horizontal="center" wrapText="1"/>
      <protection/>
    </xf>
    <xf numFmtId="0" fontId="1" fillId="0" borderId="33" xfId="154" applyBorder="1">
      <alignment horizontal="center" wrapText="1"/>
      <protection/>
    </xf>
    <xf numFmtId="0" fontId="1" fillId="0" borderId="28" xfId="154" applyBorder="1">
      <alignment horizontal="center" wrapText="1"/>
      <protection/>
    </xf>
    <xf numFmtId="0" fontId="1" fillId="0" borderId="43" xfId="154" applyBorder="1">
      <alignment horizontal="center" wrapText="1"/>
      <protection/>
    </xf>
    <xf numFmtId="0" fontId="1" fillId="0" borderId="34" xfId="154" applyBorder="1">
      <alignment horizontal="center" wrapText="1"/>
      <protection/>
    </xf>
    <xf numFmtId="0" fontId="1" fillId="0" borderId="26" xfId="154" applyBorder="1">
      <alignment horizontal="center" wrapText="1"/>
      <protection/>
    </xf>
    <xf numFmtId="0" fontId="0" fillId="0" borderId="41" xfId="195" applyBorder="1">
      <alignment/>
      <protection/>
    </xf>
    <xf numFmtId="0" fontId="4" fillId="0" borderId="0" xfId="331" applyAlignment="1">
      <alignment horizontal="centerContinuous"/>
      <protection/>
    </xf>
    <xf numFmtId="166" fontId="0" fillId="0" borderId="26" xfId="195" applyNumberFormat="1" applyBorder="1" applyAlignment="1">
      <alignment horizontal="left"/>
      <protection/>
    </xf>
    <xf numFmtId="221" fontId="0" fillId="0" borderId="37" xfId="195" applyNumberFormat="1" applyBorder="1" applyAlignment="1">
      <alignment horizontal="left"/>
      <protection/>
    </xf>
    <xf numFmtId="222" fontId="0" fillId="0" borderId="1" xfId="195" applyNumberFormat="1" applyBorder="1" applyAlignment="1">
      <alignment horizontal="left"/>
      <protection/>
    </xf>
    <xf numFmtId="3" fontId="0" fillId="0" borderId="30" xfId="195" applyNumberFormat="1" applyBorder="1" applyAlignment="1">
      <alignment horizontal="center"/>
      <protection/>
    </xf>
    <xf numFmtId="49" fontId="36" fillId="0" borderId="27" xfId="195" applyNumberFormat="1" applyFont="1" applyBorder="1" applyAlignment="1">
      <alignment horizontal="left"/>
      <protection/>
    </xf>
    <xf numFmtId="49" fontId="0" fillId="0" borderId="1" xfId="195" applyNumberFormat="1" applyBorder="1">
      <alignment/>
      <protection/>
    </xf>
    <xf numFmtId="0" fontId="37" fillId="0" borderId="0" xfId="331" applyFont="1" applyAlignment="1">
      <alignment horizontal="left"/>
      <protection/>
    </xf>
    <xf numFmtId="0" fontId="0" fillId="0" borderId="0" xfId="195" applyAlignment="1">
      <alignment horizontal="right"/>
      <protection/>
    </xf>
    <xf numFmtId="49" fontId="5" fillId="0" borderId="0" xfId="234" applyNumberFormat="1" applyFont="1">
      <alignment/>
      <protection/>
    </xf>
    <xf numFmtId="0" fontId="5" fillId="0" borderId="0" xfId="195" applyFont="1" applyAlignment="1">
      <alignment horizontal="left"/>
      <protection/>
    </xf>
    <xf numFmtId="167" fontId="5" fillId="0" borderId="0" xfId="195" applyNumberFormat="1" applyFont="1" applyAlignment="1">
      <alignment horizontal="left"/>
      <protection/>
    </xf>
    <xf numFmtId="49" fontId="5" fillId="0" borderId="0" xfId="195" applyNumberFormat="1" applyFont="1" applyAlignment="1">
      <alignment horizontal="left"/>
      <protection/>
    </xf>
    <xf numFmtId="0" fontId="0" fillId="0" borderId="25" xfId="195" applyBorder="1" applyAlignment="1">
      <alignment horizontal="right"/>
      <protection/>
    </xf>
    <xf numFmtId="0" fontId="0" fillId="0" borderId="10" xfId="195" applyBorder="1" applyAlignment="1">
      <alignment horizontal="right"/>
      <protection/>
    </xf>
    <xf numFmtId="0" fontId="0" fillId="0" borderId="16" xfId="195" applyBorder="1" applyAlignment="1">
      <alignment horizontal="right"/>
      <protection/>
    </xf>
    <xf numFmtId="0" fontId="0" fillId="0" borderId="16" xfId="195" applyBorder="1" applyAlignment="1">
      <alignment horizontal="left"/>
      <protection/>
    </xf>
    <xf numFmtId="189" fontId="0" fillId="0" borderId="13" xfId="195" applyNumberFormat="1" applyBorder="1" applyAlignment="1">
      <alignment horizontal="right"/>
      <protection/>
    </xf>
    <xf numFmtId="197" fontId="0" fillId="0" borderId="0" xfId="195" applyNumberFormat="1" applyAlignment="1">
      <alignment horizontal="right"/>
      <protection/>
    </xf>
    <xf numFmtId="197" fontId="0" fillId="0" borderId="13" xfId="195" applyNumberFormat="1" applyBorder="1" applyAlignment="1">
      <alignment horizontal="right"/>
      <protection/>
    </xf>
    <xf numFmtId="223" fontId="0" fillId="0" borderId="1" xfId="195" applyNumberFormat="1" applyBorder="1" applyAlignment="1" quotePrefix="1">
      <alignment horizontal="right"/>
      <protection/>
    </xf>
    <xf numFmtId="186" fontId="0" fillId="0" borderId="13" xfId="195" applyNumberFormat="1" applyBorder="1" applyAlignment="1">
      <alignment horizontal="right"/>
      <protection/>
    </xf>
    <xf numFmtId="0" fontId="0" fillId="0" borderId="13" xfId="195" applyBorder="1" applyAlignment="1">
      <alignment horizontal="right"/>
      <protection/>
    </xf>
    <xf numFmtId="0" fontId="0" fillId="0" borderId="1" xfId="195" applyBorder="1" applyAlignment="1">
      <alignment horizontal="right"/>
      <protection/>
    </xf>
    <xf numFmtId="0" fontId="1" fillId="0" borderId="0" xfId="195" applyFont="1" applyAlignment="1">
      <alignment horizontal="center"/>
      <protection/>
    </xf>
    <xf numFmtId="0" fontId="1" fillId="0" borderId="44" xfId="195" applyFont="1" applyBorder="1" applyAlignment="1">
      <alignment horizontal="center" vertical="center"/>
      <protection/>
    </xf>
    <xf numFmtId="0" fontId="1" fillId="0" borderId="10" xfId="195" applyFont="1" applyBorder="1" applyAlignment="1">
      <alignment horizontal="center" vertical="center"/>
      <protection/>
    </xf>
    <xf numFmtId="0" fontId="1" fillId="0" borderId="16" xfId="195" applyFont="1" applyBorder="1" applyAlignment="1">
      <alignment horizontal="center" vertical="center"/>
      <protection/>
    </xf>
    <xf numFmtId="0" fontId="1" fillId="0" borderId="18" xfId="195" applyFont="1" applyBorder="1" applyAlignment="1">
      <alignment horizontal="centerContinuous" vertical="center"/>
      <protection/>
    </xf>
    <xf numFmtId="0" fontId="1" fillId="0" borderId="36" xfId="195" applyFont="1" applyBorder="1" applyAlignment="1">
      <alignment horizontal="right"/>
      <protection/>
    </xf>
    <xf numFmtId="0" fontId="1" fillId="0" borderId="17" xfId="195" applyFont="1" applyBorder="1" applyAlignment="1">
      <alignment horizontal="right"/>
      <protection/>
    </xf>
    <xf numFmtId="0" fontId="1" fillId="0" borderId="17" xfId="195" applyFont="1" applyBorder="1" applyAlignment="1">
      <alignment horizontal="left"/>
      <protection/>
    </xf>
    <xf numFmtId="175" fontId="0" fillId="0" borderId="0" xfId="195" applyNumberFormat="1" applyAlignment="1">
      <alignment horizontal="left"/>
      <protection/>
    </xf>
    <xf numFmtId="0" fontId="99" fillId="0" borderId="0" xfId="195" applyFont="1">
      <alignment/>
      <protection/>
    </xf>
    <xf numFmtId="0" fontId="100" fillId="0" borderId="0" xfId="195" applyFont="1" applyAlignment="1">
      <alignment horizontal="left"/>
      <protection/>
    </xf>
    <xf numFmtId="0" fontId="17" fillId="0" borderId="0" xfId="195" applyFont="1" applyAlignment="1">
      <alignment horizontal="centerContinuous" wrapText="1"/>
      <protection/>
    </xf>
    <xf numFmtId="167" fontId="5" fillId="0" borderId="0" xfId="129" quotePrefix="1">
      <alignment/>
      <protection/>
    </xf>
    <xf numFmtId="197" fontId="0" fillId="0" borderId="10" xfId="195" applyNumberFormat="1" applyBorder="1" applyAlignment="1">
      <alignment horizontal="right"/>
      <protection/>
    </xf>
    <xf numFmtId="197" fontId="0" fillId="0" borderId="26" xfId="195" applyNumberFormat="1" applyBorder="1" applyAlignment="1">
      <alignment horizontal="right"/>
      <protection/>
    </xf>
    <xf numFmtId="197" fontId="0" fillId="0" borderId="37" xfId="195" applyNumberFormat="1" applyBorder="1" applyAlignment="1">
      <alignment horizontal="right"/>
      <protection/>
    </xf>
    <xf numFmtId="197" fontId="0" fillId="0" borderId="23" xfId="195" applyNumberFormat="1" applyBorder="1" applyAlignment="1">
      <alignment horizontal="right"/>
      <protection/>
    </xf>
    <xf numFmtId="197" fontId="0" fillId="0" borderId="0" xfId="204" applyNumberFormat="1" applyFont="1" quotePrefix="1">
      <alignment/>
      <protection/>
    </xf>
    <xf numFmtId="197" fontId="0" fillId="0" borderId="27" xfId="204" applyNumberFormat="1" applyFont="1" applyBorder="1" quotePrefix="1">
      <alignment/>
      <protection/>
    </xf>
    <xf numFmtId="197" fontId="0" fillId="0" borderId="29" xfId="204" applyNumberFormat="1" applyFont="1" applyBorder="1" quotePrefix="1">
      <alignment/>
      <protection/>
    </xf>
    <xf numFmtId="197" fontId="0" fillId="0" borderId="30" xfId="204" applyNumberFormat="1" applyFont="1" applyBorder="1" quotePrefix="1">
      <alignment/>
      <protection/>
    </xf>
    <xf numFmtId="167" fontId="0" fillId="0" borderId="1" xfId="27" applyNumberFormat="1" applyBorder="1">
      <alignment/>
      <protection/>
    </xf>
    <xf numFmtId="190" fontId="0" fillId="0" borderId="0" xfId="204" applyNumberFormat="1" applyFont="1" quotePrefix="1">
      <alignment/>
      <protection/>
    </xf>
    <xf numFmtId="190" fontId="0" fillId="0" borderId="27" xfId="204" applyNumberFormat="1" applyFont="1" applyBorder="1" quotePrefix="1">
      <alignment/>
      <protection/>
    </xf>
    <xf numFmtId="190" fontId="0" fillId="0" borderId="27" xfId="204" applyNumberFormat="1" applyFont="1" applyBorder="1" applyAlignment="1" quotePrefix="1">
      <alignment horizontal="right"/>
      <protection/>
    </xf>
    <xf numFmtId="190" fontId="0" fillId="0" borderId="29" xfId="204" applyNumberFormat="1" applyFont="1" applyBorder="1" quotePrefix="1">
      <alignment/>
      <protection/>
    </xf>
    <xf numFmtId="190" fontId="0" fillId="0" borderId="30" xfId="204" applyNumberFormat="1" applyFont="1" applyBorder="1" quotePrefix="1">
      <alignment/>
      <protection/>
    </xf>
    <xf numFmtId="175" fontId="0" fillId="0" borderId="1" xfId="27" applyBorder="1">
      <alignment/>
      <protection/>
    </xf>
    <xf numFmtId="197" fontId="0" fillId="0" borderId="27" xfId="195" applyNumberFormat="1" applyBorder="1" applyAlignment="1">
      <alignment horizontal="right"/>
      <protection/>
    </xf>
    <xf numFmtId="197" fontId="0" fillId="0" borderId="29" xfId="195" applyNumberFormat="1" applyBorder="1" applyAlignment="1">
      <alignment horizontal="right"/>
      <protection/>
    </xf>
    <xf numFmtId="197" fontId="0" fillId="0" borderId="30" xfId="195" applyNumberFormat="1" applyBorder="1" applyAlignment="1">
      <alignment horizontal="right"/>
      <protection/>
    </xf>
    <xf numFmtId="183" fontId="0" fillId="0" borderId="1" xfId="27" applyNumberFormat="1" applyBorder="1">
      <alignment/>
      <protection/>
    </xf>
    <xf numFmtId="0" fontId="0" fillId="0" borderId="27" xfId="195" applyBorder="1" applyAlignment="1">
      <alignment horizontal="right"/>
      <protection/>
    </xf>
    <xf numFmtId="0" fontId="0" fillId="0" borderId="29" xfId="195" applyBorder="1" applyAlignment="1">
      <alignment horizontal="right"/>
      <protection/>
    </xf>
    <xf numFmtId="0" fontId="0" fillId="0" borderId="20" xfId="195" applyBorder="1" applyAlignment="1">
      <alignment horizontal="right"/>
      <protection/>
    </xf>
    <xf numFmtId="0" fontId="0" fillId="0" borderId="32" xfId="195" applyBorder="1" applyAlignment="1">
      <alignment horizontal="right"/>
      <protection/>
    </xf>
    <xf numFmtId="0" fontId="0" fillId="0" borderId="42" xfId="195" applyBorder="1" applyAlignment="1">
      <alignment horizontal="right"/>
      <protection/>
    </xf>
    <xf numFmtId="0" fontId="1" fillId="0" borderId="18" xfId="195" applyFont="1" applyBorder="1" applyAlignment="1">
      <alignment horizontal="center" vertical="center" wrapText="1"/>
      <protection/>
    </xf>
    <xf numFmtId="0" fontId="1" fillId="0" borderId="28" xfId="195" applyFont="1" applyBorder="1" applyAlignment="1">
      <alignment horizontal="center" vertical="center" wrapText="1"/>
      <protection/>
    </xf>
    <xf numFmtId="0" fontId="1" fillId="0" borderId="22" xfId="195" applyFont="1" applyBorder="1" applyAlignment="1">
      <alignment horizontal="center" vertical="center" wrapText="1"/>
      <protection/>
    </xf>
    <xf numFmtId="0" fontId="1" fillId="0" borderId="19" xfId="195" applyFont="1" applyBorder="1" applyAlignment="1">
      <alignment horizontal="center" vertical="center" wrapText="1"/>
      <protection/>
    </xf>
    <xf numFmtId="0" fontId="4" fillId="0" borderId="0" xfId="195" applyFont="1" applyAlignment="1">
      <alignment horizontal="right"/>
      <protection/>
    </xf>
    <xf numFmtId="0" fontId="101" fillId="0" borderId="0" xfId="195" applyFont="1" applyAlignment="1">
      <alignment horizontal="left"/>
      <protection/>
    </xf>
    <xf numFmtId="0" fontId="0" fillId="0" borderId="10" xfId="195" applyBorder="1">
      <alignment/>
      <protection/>
    </xf>
    <xf numFmtId="224" fontId="0" fillId="0" borderId="1" xfId="195" applyNumberFormat="1" applyBorder="1" applyAlignment="1">
      <alignment horizontal="right"/>
      <protection/>
    </xf>
    <xf numFmtId="224" fontId="0" fillId="0" borderId="1" xfId="195" applyNumberFormat="1" applyBorder="1" applyAlignment="1">
      <alignment horizontal="center"/>
      <protection/>
    </xf>
    <xf numFmtId="225" fontId="0" fillId="0" borderId="1" xfId="195" applyNumberFormat="1" applyBorder="1" applyAlignment="1">
      <alignment horizontal="center"/>
      <protection/>
    </xf>
    <xf numFmtId="0" fontId="1" fillId="0" borderId="0" xfId="195" applyFont="1" applyAlignment="1">
      <alignment horizontal="center" wrapText="1"/>
      <protection/>
    </xf>
    <xf numFmtId="0" fontId="0" fillId="0" borderId="1" xfId="35" applyNumberFormat="1" applyBorder="1" applyAlignment="1">
      <alignment horizontal="left"/>
      <protection/>
    </xf>
    <xf numFmtId="0" fontId="76" fillId="0" borderId="0" xfId="209">
      <alignment/>
      <protection/>
    </xf>
    <xf numFmtId="0" fontId="5" fillId="0" borderId="0" xfId="195" applyFont="1" applyAlignment="1" quotePrefix="1">
      <alignment horizontal="left"/>
      <protection/>
    </xf>
    <xf numFmtId="49" fontId="0" fillId="0" borderId="0" xfId="195" applyNumberFormat="1" applyAlignment="1" quotePrefix="1">
      <alignment horizontal="left"/>
      <protection/>
    </xf>
    <xf numFmtId="0" fontId="5" fillId="0" borderId="0" xfId="195" applyFont="1" applyAlignment="1">
      <alignment vertical="center"/>
      <protection/>
    </xf>
    <xf numFmtId="167" fontId="5" fillId="0" borderId="0" xfId="195" applyNumberFormat="1" applyFont="1" applyAlignment="1">
      <alignment vertical="center"/>
      <protection/>
    </xf>
    <xf numFmtId="0" fontId="38" fillId="0" borderId="0" xfId="195" applyFont="1">
      <alignment/>
      <protection/>
    </xf>
    <xf numFmtId="182" fontId="30" fillId="0" borderId="10" xfId="195" applyNumberFormat="1" applyFont="1" applyBorder="1">
      <alignment/>
      <protection/>
    </xf>
    <xf numFmtId="182" fontId="30" fillId="0" borderId="16" xfId="195" applyNumberFormat="1" applyFont="1" applyBorder="1">
      <alignment/>
      <protection/>
    </xf>
    <xf numFmtId="182" fontId="39" fillId="0" borderId="21" xfId="195" applyNumberFormat="1" applyFont="1" applyBorder="1">
      <alignment/>
      <protection/>
    </xf>
    <xf numFmtId="189" fontId="0" fillId="0" borderId="0" xfId="195" applyNumberFormat="1" applyAlignment="1" quotePrefix="1">
      <alignment horizontal="right" vertical="center"/>
      <protection/>
    </xf>
    <xf numFmtId="189" fontId="0" fillId="0" borderId="1" xfId="195" applyNumberFormat="1" applyBorder="1" applyAlignment="1" quotePrefix="1">
      <alignment horizontal="right" vertical="center"/>
      <protection/>
    </xf>
    <xf numFmtId="190" fontId="0" fillId="0" borderId="1" xfId="195" applyNumberFormat="1" applyBorder="1" applyAlignment="1" quotePrefix="1">
      <alignment horizontal="right" vertical="center"/>
      <protection/>
    </xf>
    <xf numFmtId="190" fontId="0" fillId="0" borderId="20" xfId="195" applyNumberFormat="1" applyBorder="1" applyAlignment="1" quotePrefix="1">
      <alignment horizontal="right" vertical="center"/>
      <protection/>
    </xf>
    <xf numFmtId="189" fontId="0" fillId="0" borderId="20" xfId="195" applyNumberFormat="1" applyBorder="1" applyAlignment="1" quotePrefix="1">
      <alignment horizontal="right" vertical="center"/>
      <protection/>
    </xf>
    <xf numFmtId="190" fontId="0" fillId="0" borderId="20" xfId="195" applyNumberFormat="1" applyBorder="1" applyAlignment="1">
      <alignment vertical="center"/>
      <protection/>
    </xf>
    <xf numFmtId="0" fontId="0" fillId="0" borderId="1" xfId="195" applyBorder="1" applyAlignment="1">
      <alignment horizontal="left" vertical="center" indent="1"/>
      <protection/>
    </xf>
    <xf numFmtId="0" fontId="0" fillId="0" borderId="1" xfId="195" applyBorder="1" applyAlignment="1">
      <alignment vertical="center"/>
      <protection/>
    </xf>
    <xf numFmtId="0" fontId="1" fillId="0" borderId="1" xfId="195" applyFont="1" applyBorder="1" applyAlignment="1">
      <alignment horizontal="center" wrapText="1"/>
      <protection/>
    </xf>
    <xf numFmtId="0" fontId="1" fillId="0" borderId="20" xfId="195" applyFont="1" applyBorder="1" applyAlignment="1">
      <alignment horizontal="center" wrapText="1"/>
      <protection/>
    </xf>
    <xf numFmtId="190" fontId="0" fillId="0" borderId="0" xfId="195" applyNumberFormat="1" applyAlignment="1" quotePrefix="1">
      <alignment horizontal="right" vertical="center"/>
      <protection/>
    </xf>
    <xf numFmtId="0" fontId="1" fillId="0" borderId="44" xfId="195" applyFont="1" applyBorder="1" applyAlignment="1">
      <alignment horizontal="center" wrapText="1"/>
      <protection/>
    </xf>
    <xf numFmtId="0" fontId="1" fillId="0" borderId="16" xfId="195" applyFont="1" applyBorder="1" applyAlignment="1">
      <alignment horizontal="center" wrapText="1"/>
      <protection/>
    </xf>
    <xf numFmtId="0" fontId="1" fillId="0" borderId="45" xfId="195" applyFont="1" applyBorder="1" applyAlignment="1">
      <alignment horizontal="center" wrapText="1"/>
      <protection/>
    </xf>
    <xf numFmtId="0" fontId="1" fillId="0" borderId="17" xfId="195" applyFont="1" applyBorder="1" applyAlignment="1">
      <alignment horizontal="center" wrapText="1"/>
      <protection/>
    </xf>
    <xf numFmtId="190" fontId="38" fillId="0" borderId="0" xfId="195" applyNumberFormat="1" applyFont="1">
      <alignment/>
      <protection/>
    </xf>
    <xf numFmtId="0" fontId="4" fillId="0" borderId="0" xfId="195" applyFont="1" applyAlignment="1" quotePrefix="1">
      <alignment horizontal="left"/>
      <protection/>
    </xf>
    <xf numFmtId="167" fontId="5" fillId="0" borderId="0" xfId="140" applyNumberFormat="1">
      <alignment/>
      <protection/>
    </xf>
    <xf numFmtId="190" fontId="98" fillId="0" borderId="1" xfId="195" applyNumberFormat="1" applyFont="1" applyBorder="1" applyAlignment="1">
      <alignment vertical="center"/>
      <protection/>
    </xf>
    <xf numFmtId="190" fontId="0" fillId="0" borderId="1" xfId="195" applyNumberFormat="1" applyBorder="1" applyAlignment="1">
      <alignment vertical="center"/>
      <protection/>
    </xf>
    <xf numFmtId="0" fontId="40" fillId="0" borderId="1" xfId="195" applyFont="1" applyBorder="1" applyAlignment="1">
      <alignment vertical="center"/>
      <protection/>
    </xf>
    <xf numFmtId="190" fontId="76" fillId="0" borderId="0" xfId="209" applyNumberFormat="1">
      <alignment/>
      <protection/>
    </xf>
    <xf numFmtId="175" fontId="0" fillId="0" borderId="1" xfId="195" applyNumberFormat="1" applyBorder="1" applyAlignment="1">
      <alignment vertical="center"/>
      <protection/>
    </xf>
    <xf numFmtId="190" fontId="97" fillId="0" borderId="1" xfId="195" applyNumberFormat="1" applyFont="1" applyBorder="1" applyAlignment="1">
      <alignment vertical="center"/>
      <protection/>
    </xf>
    <xf numFmtId="0" fontId="41" fillId="0" borderId="1" xfId="195" applyFont="1" applyBorder="1" applyAlignment="1">
      <alignment horizontal="left" vertical="center" indent="1"/>
      <protection/>
    </xf>
    <xf numFmtId="190" fontId="98" fillId="0" borderId="0" xfId="195" applyNumberFormat="1" applyFont="1" applyAlignment="1">
      <alignment horizontal="right" vertical="center"/>
      <protection/>
    </xf>
    <xf numFmtId="190" fontId="98" fillId="0" borderId="1" xfId="195" applyNumberFormat="1" applyFont="1" applyBorder="1" applyAlignment="1" quotePrefix="1">
      <alignment horizontal="right" vertical="center"/>
      <protection/>
    </xf>
    <xf numFmtId="175" fontId="40" fillId="0" borderId="1" xfId="195" applyNumberFormat="1" applyFont="1" applyBorder="1" applyAlignment="1">
      <alignment vertical="center"/>
      <protection/>
    </xf>
    <xf numFmtId="0" fontId="41" fillId="0" borderId="1" xfId="195" applyFont="1" applyBorder="1" applyAlignment="1">
      <alignment vertical="center"/>
      <protection/>
    </xf>
    <xf numFmtId="190" fontId="1" fillId="0" borderId="20" xfId="195" applyNumberFormat="1" applyFont="1" applyBorder="1" applyAlignment="1">
      <alignment vertical="center"/>
      <protection/>
    </xf>
    <xf numFmtId="0" fontId="42" fillId="0" borderId="1" xfId="195" applyFont="1" applyBorder="1" applyAlignment="1">
      <alignment horizontal="center" vertical="center" wrapText="1"/>
      <protection/>
    </xf>
    <xf numFmtId="0" fontId="41" fillId="0" borderId="1" xfId="195" applyFont="1" applyBorder="1" applyAlignment="1">
      <alignment horizontal="center" vertical="center" wrapText="1"/>
      <protection/>
    </xf>
    <xf numFmtId="49" fontId="6" fillId="0" borderId="0" xfId="129" applyNumberFormat="1" applyFont="1">
      <alignment/>
      <protection/>
    </xf>
    <xf numFmtId="226" fontId="0" fillId="0" borderId="0" xfId="183" applyNumberFormat="1">
      <alignment/>
      <protection/>
    </xf>
    <xf numFmtId="197" fontId="0" fillId="0" borderId="10" xfId="183" applyNumberFormat="1" applyBorder="1">
      <alignment/>
      <protection/>
    </xf>
    <xf numFmtId="197" fontId="0" fillId="0" borderId="16" xfId="183" applyNumberFormat="1" applyBorder="1">
      <alignment/>
      <protection/>
    </xf>
    <xf numFmtId="197" fontId="0" fillId="0" borderId="21" xfId="183" applyNumberFormat="1" applyBorder="1">
      <alignment/>
      <protection/>
    </xf>
    <xf numFmtId="197" fontId="0" fillId="0" borderId="0" xfId="183" applyNumberFormat="1">
      <alignment/>
      <protection/>
    </xf>
    <xf numFmtId="197" fontId="0" fillId="0" borderId="35" xfId="183" applyNumberFormat="1" applyBorder="1">
      <alignment/>
      <protection/>
    </xf>
    <xf numFmtId="197" fontId="0" fillId="0" borderId="20" xfId="183" applyNumberFormat="1" applyBorder="1">
      <alignment/>
      <protection/>
    </xf>
    <xf numFmtId="227" fontId="0" fillId="0" borderId="1" xfId="183" applyNumberFormat="1" applyBorder="1" applyAlignment="1">
      <alignment horizontal="left"/>
      <protection/>
    </xf>
    <xf numFmtId="228" fontId="0" fillId="0" borderId="1" xfId="183" applyNumberFormat="1" applyBorder="1" applyAlignment="1">
      <alignment horizontal="left"/>
      <protection/>
    </xf>
    <xf numFmtId="197" fontId="0" fillId="0" borderId="1" xfId="183" applyNumberFormat="1" applyBorder="1">
      <alignment/>
      <protection/>
    </xf>
    <xf numFmtId="197" fontId="0" fillId="0" borderId="46" xfId="183" applyNumberFormat="1" applyBorder="1">
      <alignment/>
      <protection/>
    </xf>
    <xf numFmtId="175" fontId="0" fillId="0" borderId="1" xfId="183" applyNumberFormat="1" applyBorder="1">
      <alignment/>
      <protection/>
    </xf>
    <xf numFmtId="190" fontId="0" fillId="0" borderId="20" xfId="183" applyNumberFormat="1" applyBorder="1">
      <alignment/>
      <protection/>
    </xf>
    <xf numFmtId="49" fontId="0" fillId="0" borderId="1" xfId="183" applyNumberFormat="1" applyBorder="1" applyAlignment="1">
      <alignment horizontal="right"/>
      <protection/>
    </xf>
    <xf numFmtId="190" fontId="0" fillId="0" borderId="35" xfId="183" applyNumberFormat="1" applyBorder="1">
      <alignment/>
      <protection/>
    </xf>
    <xf numFmtId="190" fontId="0" fillId="0" borderId="46" xfId="183" applyNumberFormat="1" applyBorder="1">
      <alignment/>
      <protection/>
    </xf>
    <xf numFmtId="226" fontId="0" fillId="0" borderId="1" xfId="183" applyNumberFormat="1" applyBorder="1">
      <alignment/>
      <protection/>
    </xf>
    <xf numFmtId="226" fontId="0" fillId="0" borderId="20" xfId="183" applyNumberFormat="1" applyBorder="1">
      <alignment/>
      <protection/>
    </xf>
    <xf numFmtId="0" fontId="1" fillId="0" borderId="0" xfId="183" applyFont="1" applyAlignment="1">
      <alignment horizontal="center" vertical="center" wrapText="1"/>
      <protection/>
    </xf>
    <xf numFmtId="49" fontId="1" fillId="0" borderId="21" xfId="183" applyNumberFormat="1" applyFont="1" applyBorder="1" applyAlignment="1">
      <alignment horizontal="center" wrapText="1"/>
      <protection/>
    </xf>
    <xf numFmtId="0" fontId="1" fillId="0" borderId="18" xfId="154" applyBorder="1" applyAlignment="1">
      <alignment horizontal="centerContinuous" vertical="center" wrapText="1"/>
      <protection/>
    </xf>
    <xf numFmtId="0" fontId="1" fillId="0" borderId="10" xfId="154" applyBorder="1" applyAlignment="1">
      <alignment horizontal="centerContinuous" vertical="center" wrapText="1"/>
      <protection/>
    </xf>
    <xf numFmtId="0" fontId="1" fillId="0" borderId="1" xfId="154" applyBorder="1" applyAlignment="1">
      <alignment horizontal="center" vertical="center" wrapText="1"/>
      <protection/>
    </xf>
    <xf numFmtId="0" fontId="1" fillId="0" borderId="20" xfId="154" applyBorder="1" applyAlignment="1">
      <alignment horizontal="center" vertical="center" wrapText="1"/>
      <protection/>
    </xf>
    <xf numFmtId="0" fontId="0" fillId="0" borderId="41" xfId="183" applyBorder="1">
      <alignment/>
      <protection/>
    </xf>
    <xf numFmtId="49" fontId="0" fillId="0" borderId="41" xfId="183" applyNumberFormat="1" applyBorder="1" applyAlignment="1">
      <alignment horizontal="right"/>
      <protection/>
    </xf>
    <xf numFmtId="49" fontId="4" fillId="0" borderId="0" xfId="183" applyNumberFormat="1" applyFont="1" applyAlignment="1">
      <alignment horizontal="left"/>
      <protection/>
    </xf>
    <xf numFmtId="166" fontId="4" fillId="0" borderId="0" xfId="183" applyNumberFormat="1" applyFont="1" applyAlignment="1">
      <alignment horizontal="left"/>
      <protection/>
    </xf>
    <xf numFmtId="190" fontId="0" fillId="0" borderId="23" xfId="183" applyNumberFormat="1" applyBorder="1" applyAlignment="1">
      <alignment horizontal="right"/>
      <protection/>
    </xf>
    <xf numFmtId="190" fontId="0" fillId="0" borderId="13" xfId="183" applyNumberFormat="1" applyBorder="1" applyAlignment="1" applyProtection="1">
      <alignment horizontal="right"/>
      <protection locked="0"/>
    </xf>
    <xf numFmtId="190" fontId="0" fillId="0" borderId="30" xfId="183" applyNumberFormat="1" applyBorder="1" applyAlignment="1" applyProtection="1">
      <alignment horizontal="right"/>
      <protection locked="0"/>
    </xf>
    <xf numFmtId="190" fontId="0" fillId="0" borderId="1" xfId="183" applyNumberFormat="1" applyBorder="1" applyAlignment="1" applyProtection="1">
      <alignment horizontal="right"/>
      <protection locked="0"/>
    </xf>
    <xf numFmtId="190" fontId="0" fillId="0" borderId="30" xfId="183" applyNumberFormat="1" applyBorder="1" applyAlignment="1">
      <alignment horizontal="right"/>
      <protection/>
    </xf>
    <xf numFmtId="49" fontId="0" fillId="0" borderId="1" xfId="183" applyNumberFormat="1" applyBorder="1" applyAlignment="1">
      <alignment horizontal="center"/>
      <protection/>
    </xf>
    <xf numFmtId="0" fontId="0" fillId="0" borderId="31" xfId="183" applyBorder="1">
      <alignment/>
      <protection/>
    </xf>
    <xf numFmtId="0" fontId="0" fillId="0" borderId="30" xfId="183" applyBorder="1">
      <alignment/>
      <protection/>
    </xf>
    <xf numFmtId="0" fontId="0" fillId="0" borderId="32" xfId="183" applyBorder="1">
      <alignment/>
      <protection/>
    </xf>
    <xf numFmtId="0" fontId="1" fillId="0" borderId="10" xfId="183" applyFont="1" applyBorder="1" applyAlignment="1">
      <alignment horizontal="center"/>
      <protection/>
    </xf>
    <xf numFmtId="0" fontId="1" fillId="0" borderId="47" xfId="183" applyFont="1" applyBorder="1" applyAlignment="1">
      <alignment horizontal="center" wrapText="1"/>
      <protection/>
    </xf>
    <xf numFmtId="0" fontId="1" fillId="0" borderId="26" xfId="183" applyFont="1" applyBorder="1" applyAlignment="1">
      <alignment horizontal="center"/>
      <protection/>
    </xf>
    <xf numFmtId="0" fontId="1" fillId="0" borderId="28" xfId="183" applyFont="1" applyBorder="1" applyAlignment="1">
      <alignment horizontal="centerContinuous" vertical="center"/>
      <protection/>
    </xf>
    <xf numFmtId="49" fontId="1" fillId="0" borderId="22" xfId="183" applyNumberFormat="1" applyFont="1" applyBorder="1" applyAlignment="1">
      <alignment horizontal="centerContinuous" vertical="center"/>
      <protection/>
    </xf>
    <xf numFmtId="0" fontId="1" fillId="0" borderId="17" xfId="183" applyFont="1" applyBorder="1" applyAlignment="1">
      <alignment horizontal="center" vertical="center"/>
      <protection/>
    </xf>
    <xf numFmtId="0" fontId="0" fillId="0" borderId="13" xfId="183" applyBorder="1">
      <alignment/>
      <protection/>
    </xf>
    <xf numFmtId="0" fontId="1" fillId="0" borderId="25" xfId="183" applyFont="1" applyBorder="1" applyAlignment="1">
      <alignment horizontal="center"/>
      <protection/>
    </xf>
    <xf numFmtId="0" fontId="1" fillId="0" borderId="33" xfId="183" applyFont="1" applyBorder="1" applyAlignment="1">
      <alignment horizontal="centerContinuous" vertical="center"/>
      <protection/>
    </xf>
    <xf numFmtId="49" fontId="1" fillId="0" borderId="18" xfId="183" applyNumberFormat="1" applyFont="1" applyBorder="1" applyAlignment="1">
      <alignment horizontal="centerContinuous" vertical="center"/>
      <protection/>
    </xf>
    <xf numFmtId="0" fontId="0" fillId="0" borderId="0" xfId="183" applyAlignment="1">
      <alignment horizontal="centerContinuous" wrapText="1"/>
      <protection/>
    </xf>
    <xf numFmtId="0" fontId="4" fillId="0" borderId="0" xfId="183" applyFont="1" applyAlignment="1">
      <alignment horizontal="left" wrapText="1"/>
      <protection/>
    </xf>
    <xf numFmtId="2" fontId="0" fillId="0" borderId="0" xfId="183" applyNumberFormat="1" applyAlignment="1">
      <alignment horizontal="centerContinuous" wrapText="1"/>
      <protection/>
    </xf>
    <xf numFmtId="2" fontId="4" fillId="0" borderId="0" xfId="183" applyNumberFormat="1" applyFont="1" applyAlignment="1">
      <alignment horizontal="left"/>
      <protection/>
    </xf>
    <xf numFmtId="197" fontId="0" fillId="0" borderId="10" xfId="237" applyNumberFormat="1" applyBorder="1">
      <alignment/>
      <protection/>
    </xf>
    <xf numFmtId="197" fontId="0" fillId="0" borderId="26" xfId="237" applyNumberFormat="1" applyBorder="1">
      <alignment/>
      <protection/>
    </xf>
    <xf numFmtId="197" fontId="0" fillId="0" borderId="26" xfId="237" applyNumberFormat="1" applyBorder="1" applyAlignment="1">
      <alignment horizontal="center"/>
      <protection/>
    </xf>
    <xf numFmtId="197" fontId="0" fillId="0" borderId="37" xfId="237" applyNumberFormat="1" applyBorder="1">
      <alignment/>
      <protection/>
    </xf>
    <xf numFmtId="197" fontId="0" fillId="0" borderId="23" xfId="237" applyNumberFormat="1" applyBorder="1">
      <alignment/>
      <protection/>
    </xf>
    <xf numFmtId="197" fontId="0" fillId="0" borderId="13" xfId="237" applyNumberFormat="1" applyBorder="1">
      <alignment/>
      <protection/>
    </xf>
    <xf numFmtId="197" fontId="0" fillId="0" borderId="1" xfId="237" applyNumberFormat="1" applyBorder="1">
      <alignment/>
      <protection/>
    </xf>
    <xf numFmtId="197" fontId="0" fillId="0" borderId="30" xfId="237" applyNumberFormat="1" applyBorder="1">
      <alignment/>
      <protection/>
    </xf>
    <xf numFmtId="229" fontId="0" fillId="0" borderId="0" xfId="195" applyNumberFormat="1" applyAlignment="1">
      <alignment horizontal="right"/>
      <protection/>
    </xf>
    <xf numFmtId="190" fontId="0" fillId="0" borderId="27" xfId="195" applyNumberFormat="1" applyBorder="1">
      <alignment/>
      <protection/>
    </xf>
    <xf numFmtId="190" fontId="0" fillId="0" borderId="20" xfId="195" applyNumberFormat="1" applyBorder="1">
      <alignment/>
      <protection/>
    </xf>
    <xf numFmtId="190" fontId="0" fillId="0" borderId="0" xfId="237" applyNumberFormat="1">
      <alignment/>
      <protection/>
    </xf>
    <xf numFmtId="190" fontId="0" fillId="0" borderId="27" xfId="237" applyNumberFormat="1" applyBorder="1">
      <alignment/>
      <protection/>
    </xf>
    <xf numFmtId="190" fontId="0" fillId="0" borderId="27" xfId="237" applyNumberFormat="1" applyBorder="1" applyAlignment="1">
      <alignment horizontal="center"/>
      <protection/>
    </xf>
    <xf numFmtId="190" fontId="0" fillId="0" borderId="1" xfId="237" applyNumberFormat="1" applyBorder="1">
      <alignment/>
      <protection/>
    </xf>
    <xf numFmtId="190" fontId="0" fillId="0" borderId="20" xfId="237" applyNumberFormat="1" applyBorder="1">
      <alignment/>
      <protection/>
    </xf>
    <xf numFmtId="227" fontId="0" fillId="0" borderId="1" xfId="195" applyNumberFormat="1" applyBorder="1" applyAlignment="1">
      <alignment horizontal="left"/>
      <protection/>
    </xf>
    <xf numFmtId="190" fontId="0" fillId="0" borderId="1" xfId="237" applyNumberFormat="1" applyBorder="1" applyAlignment="1">
      <alignment horizontal="right"/>
      <protection/>
    </xf>
    <xf numFmtId="190" fontId="0" fillId="0" borderId="29" xfId="237" applyNumberFormat="1" applyBorder="1">
      <alignment/>
      <protection/>
    </xf>
    <xf numFmtId="190" fontId="0" fillId="0" borderId="30" xfId="237" applyNumberFormat="1" applyBorder="1">
      <alignment/>
      <protection/>
    </xf>
    <xf numFmtId="176" fontId="0" fillId="0" borderId="1" xfId="195" applyNumberFormat="1" applyBorder="1" applyAlignment="1">
      <alignment horizontal="left"/>
      <protection/>
    </xf>
    <xf numFmtId="0" fontId="0" fillId="0" borderId="27" xfId="237" applyBorder="1">
      <alignment/>
      <protection/>
    </xf>
    <xf numFmtId="0" fontId="0" fillId="0" borderId="1" xfId="237" applyBorder="1">
      <alignment/>
      <protection/>
    </xf>
    <xf numFmtId="0" fontId="0" fillId="0" borderId="20" xfId="237" applyBorder="1">
      <alignment/>
      <protection/>
    </xf>
    <xf numFmtId="0" fontId="0" fillId="0" borderId="32" xfId="237" applyBorder="1">
      <alignment/>
      <protection/>
    </xf>
    <xf numFmtId="49" fontId="0" fillId="0" borderId="1" xfId="237" applyNumberFormat="1" applyBorder="1" applyAlignment="1">
      <alignment horizontal="right"/>
      <protection/>
    </xf>
    <xf numFmtId="0" fontId="1" fillId="0" borderId="0" xfId="195" applyFont="1" applyAlignment="1">
      <alignment horizontal="center" vertical="center" wrapText="1"/>
      <protection/>
    </xf>
    <xf numFmtId="0" fontId="5" fillId="0" borderId="0" xfId="195" applyFont="1" quotePrefix="1">
      <alignment/>
      <protection/>
    </xf>
    <xf numFmtId="190" fontId="0" fillId="0" borderId="38" xfId="195" applyNumberFormat="1" applyBorder="1">
      <alignment/>
      <protection/>
    </xf>
    <xf numFmtId="190" fontId="0" fillId="0" borderId="10" xfId="195" applyNumberFormat="1" applyBorder="1" applyAlignment="1">
      <alignment horizontal="right"/>
      <protection/>
    </xf>
    <xf numFmtId="190" fontId="0" fillId="0" borderId="37" xfId="195" applyNumberFormat="1" applyBorder="1" applyAlignment="1">
      <alignment horizontal="right"/>
      <protection/>
    </xf>
    <xf numFmtId="190" fontId="0" fillId="0" borderId="23" xfId="195" applyNumberFormat="1" applyBorder="1" applyAlignment="1">
      <alignment horizontal="right"/>
      <protection/>
    </xf>
    <xf numFmtId="190" fontId="0" fillId="0" borderId="13" xfId="195" applyNumberFormat="1" applyBorder="1" applyAlignment="1">
      <alignment horizontal="right"/>
      <protection/>
    </xf>
    <xf numFmtId="190" fontId="0" fillId="0" borderId="20" xfId="195" applyNumberFormat="1" applyBorder="1" applyAlignment="1">
      <alignment horizontal="right"/>
      <protection/>
    </xf>
    <xf numFmtId="190" fontId="0" fillId="0" borderId="27" xfId="195" applyNumberFormat="1" applyBorder="1" applyAlignment="1">
      <alignment horizontal="right"/>
      <protection/>
    </xf>
    <xf numFmtId="190" fontId="0" fillId="0" borderId="29" xfId="195" applyNumberFormat="1" applyBorder="1" applyAlignment="1">
      <alignment horizontal="right"/>
      <protection/>
    </xf>
    <xf numFmtId="190" fontId="0" fillId="0" borderId="25" xfId="195" applyNumberFormat="1" applyBorder="1" applyAlignment="1">
      <alignment horizontal="right"/>
      <protection/>
    </xf>
    <xf numFmtId="0" fontId="0" fillId="0" borderId="0" xfId="195" applyAlignment="1">
      <alignment horizontal="center"/>
      <protection/>
    </xf>
    <xf numFmtId="0" fontId="0" fillId="0" borderId="20" xfId="195" applyBorder="1" applyAlignment="1">
      <alignment horizontal="center"/>
      <protection/>
    </xf>
    <xf numFmtId="0" fontId="0" fillId="0" borderId="32" xfId="195" applyBorder="1" applyAlignment="1">
      <alignment horizontal="center"/>
      <protection/>
    </xf>
    <xf numFmtId="0" fontId="1" fillId="0" borderId="10" xfId="195" applyFont="1" applyBorder="1" applyAlignment="1">
      <alignment horizontal="center"/>
      <protection/>
    </xf>
    <xf numFmtId="0" fontId="1" fillId="0" borderId="16" xfId="195" applyFont="1" applyBorder="1" applyAlignment="1">
      <alignment horizontal="center"/>
      <protection/>
    </xf>
    <xf numFmtId="0" fontId="1" fillId="0" borderId="21" xfId="195" applyFont="1" applyBorder="1" applyAlignment="1">
      <alignment horizontal="center" wrapText="1"/>
      <protection/>
    </xf>
    <xf numFmtId="0" fontId="1" fillId="0" borderId="0" xfId="195" applyFont="1" applyAlignment="1">
      <alignment vertical="center"/>
      <protection/>
    </xf>
    <xf numFmtId="0" fontId="1" fillId="0" borderId="17" xfId="195" applyFont="1" applyBorder="1" applyAlignment="1">
      <alignment horizontal="center" vertical="center"/>
      <protection/>
    </xf>
    <xf numFmtId="0" fontId="0" fillId="0" borderId="0" xfId="195" applyAlignment="1">
      <alignment horizontal="centerContinuous" wrapText="1"/>
      <protection/>
    </xf>
    <xf numFmtId="0" fontId="0" fillId="0" borderId="0" xfId="200">
      <alignment/>
      <protection/>
    </xf>
    <xf numFmtId="167" fontId="5" fillId="0" borderId="0" xfId="200" applyNumberFormat="1" applyFont="1">
      <alignment/>
      <protection/>
    </xf>
    <xf numFmtId="0" fontId="0" fillId="0" borderId="10" xfId="200" applyBorder="1">
      <alignment/>
      <protection/>
    </xf>
    <xf numFmtId="0" fontId="0" fillId="0" borderId="37" xfId="200" applyBorder="1">
      <alignment/>
      <protection/>
    </xf>
    <xf numFmtId="0" fontId="0" fillId="0" borderId="21" xfId="200" applyBorder="1">
      <alignment/>
      <protection/>
    </xf>
    <xf numFmtId="0" fontId="0" fillId="0" borderId="16" xfId="200" applyBorder="1">
      <alignment/>
      <protection/>
    </xf>
    <xf numFmtId="200" fontId="0" fillId="0" borderId="13" xfId="200" applyNumberFormat="1" applyBorder="1" applyAlignment="1">
      <alignment horizontal="right"/>
      <protection/>
    </xf>
    <xf numFmtId="200" fontId="0" fillId="0" borderId="29" xfId="200" applyNumberFormat="1" applyBorder="1" applyAlignment="1">
      <alignment horizontal="right"/>
      <protection/>
    </xf>
    <xf numFmtId="200" fontId="0" fillId="0" borderId="20" xfId="200" applyNumberFormat="1" applyBorder="1" applyAlignment="1">
      <alignment horizontal="right"/>
      <protection/>
    </xf>
    <xf numFmtId="200" fontId="0" fillId="0" borderId="27" xfId="200" applyNumberFormat="1" applyBorder="1" applyAlignment="1">
      <alignment horizontal="right"/>
      <protection/>
    </xf>
    <xf numFmtId="200" fontId="0" fillId="0" borderId="30" xfId="200" applyNumberFormat="1" applyBorder="1" applyAlignment="1">
      <alignment horizontal="right"/>
      <protection/>
    </xf>
    <xf numFmtId="0" fontId="96" fillId="0" borderId="1" xfId="183" applyFont="1" applyBorder="1" applyAlignment="1" applyProtection="1">
      <alignment horizontal="left"/>
      <protection locked="0"/>
    </xf>
    <xf numFmtId="190" fontId="0" fillId="0" borderId="13" xfId="200" applyNumberFormat="1" applyBorder="1" applyAlignment="1">
      <alignment horizontal="right"/>
      <protection/>
    </xf>
    <xf numFmtId="190" fontId="0" fillId="0" borderId="29" xfId="200" applyNumberFormat="1" applyBorder="1" applyAlignment="1">
      <alignment horizontal="right"/>
      <protection/>
    </xf>
    <xf numFmtId="190" fontId="0" fillId="0" borderId="20" xfId="200" applyNumberFormat="1" applyBorder="1" applyAlignment="1">
      <alignment horizontal="right"/>
      <protection/>
    </xf>
    <xf numFmtId="190" fontId="0" fillId="0" borderId="27" xfId="200" applyNumberFormat="1" applyBorder="1" applyAlignment="1">
      <alignment horizontal="right"/>
      <protection/>
    </xf>
    <xf numFmtId="190" fontId="0" fillId="0" borderId="30" xfId="200" applyNumberFormat="1" applyBorder="1" applyAlignment="1">
      <alignment horizontal="right"/>
      <protection/>
    </xf>
    <xf numFmtId="0" fontId="43" fillId="0" borderId="1" xfId="183" applyFont="1" applyBorder="1" applyAlignment="1" applyProtection="1">
      <alignment horizontal="left" indent="1"/>
      <protection locked="0"/>
    </xf>
    <xf numFmtId="0" fontId="43" fillId="0" borderId="1" xfId="183" applyFont="1" applyBorder="1" applyAlignment="1" applyProtection="1">
      <alignment horizontal="left"/>
      <protection locked="0"/>
    </xf>
    <xf numFmtId="0" fontId="0" fillId="0" borderId="1" xfId="183" applyBorder="1" applyAlignment="1" applyProtection="1">
      <alignment horizontal="left"/>
      <protection locked="0"/>
    </xf>
    <xf numFmtId="0" fontId="96" fillId="0" borderId="1" xfId="183" applyFont="1" applyBorder="1" applyAlignment="1" applyProtection="1">
      <alignment horizontal="left" indent="1"/>
      <protection locked="0"/>
    </xf>
    <xf numFmtId="0" fontId="0" fillId="0" borderId="1" xfId="200" applyBorder="1">
      <alignment/>
      <protection/>
    </xf>
    <xf numFmtId="190" fontId="0" fillId="0" borderId="0" xfId="200" applyNumberFormat="1" applyAlignment="1">
      <alignment horizontal="right"/>
      <protection/>
    </xf>
    <xf numFmtId="190" fontId="0" fillId="0" borderId="1" xfId="200" applyNumberFormat="1" applyBorder="1" applyAlignment="1">
      <alignment horizontal="right"/>
      <protection/>
    </xf>
    <xf numFmtId="190" fontId="0" fillId="0" borderId="25" xfId="200" applyNumberFormat="1" applyBorder="1" applyAlignment="1">
      <alignment horizontal="right"/>
      <protection/>
    </xf>
    <xf numFmtId="190" fontId="0" fillId="0" borderId="37" xfId="200" applyNumberFormat="1" applyBorder="1" applyAlignment="1">
      <alignment horizontal="right"/>
      <protection/>
    </xf>
    <xf numFmtId="190" fontId="0" fillId="0" borderId="23" xfId="200" applyNumberFormat="1" applyBorder="1" applyAlignment="1">
      <alignment horizontal="right"/>
      <protection/>
    </xf>
    <xf numFmtId="0" fontId="0" fillId="0" borderId="0" xfId="200" applyAlignment="1">
      <alignment horizontal="center"/>
      <protection/>
    </xf>
    <xf numFmtId="0" fontId="0" fillId="0" borderId="1" xfId="200" applyBorder="1" applyAlignment="1">
      <alignment horizontal="center"/>
      <protection/>
    </xf>
    <xf numFmtId="0" fontId="0" fillId="0" borderId="20" xfId="200" applyBorder="1" applyAlignment="1">
      <alignment horizontal="center"/>
      <protection/>
    </xf>
    <xf numFmtId="0" fontId="1" fillId="0" borderId="0" xfId="200" applyFont="1" applyAlignment="1">
      <alignment horizontal="center"/>
      <protection/>
    </xf>
    <xf numFmtId="0" fontId="1" fillId="0" borderId="10" xfId="200" applyFont="1" applyBorder="1" applyAlignment="1">
      <alignment horizontal="center" vertical="center"/>
      <protection/>
    </xf>
    <xf numFmtId="0" fontId="1" fillId="0" borderId="16" xfId="200" applyFont="1" applyBorder="1" applyAlignment="1">
      <alignment horizontal="center" vertical="center"/>
      <protection/>
    </xf>
    <xf numFmtId="0" fontId="1" fillId="0" borderId="21" xfId="200" applyFont="1" applyBorder="1" applyAlignment="1">
      <alignment horizontal="center" vertical="center" wrapText="1"/>
      <protection/>
    </xf>
    <xf numFmtId="0" fontId="1" fillId="0" borderId="0" xfId="200" applyFont="1" applyAlignment="1">
      <alignment vertical="center"/>
      <protection/>
    </xf>
    <xf numFmtId="0" fontId="1" fillId="0" borderId="18" xfId="200" applyFont="1" applyBorder="1" applyAlignment="1">
      <alignment horizontal="centerContinuous" vertical="center"/>
      <protection/>
    </xf>
    <xf numFmtId="49" fontId="1" fillId="0" borderId="18" xfId="200" applyNumberFormat="1" applyFont="1" applyBorder="1" applyAlignment="1">
      <alignment horizontal="centerContinuous" vertical="center"/>
      <protection/>
    </xf>
    <xf numFmtId="0" fontId="100" fillId="0" borderId="22" xfId="200" applyFont="1" applyBorder="1" applyAlignment="1">
      <alignment horizontal="centerContinuous" vertical="center"/>
      <protection/>
    </xf>
    <xf numFmtId="0" fontId="100" fillId="0" borderId="18" xfId="200" applyFont="1" applyBorder="1" applyAlignment="1">
      <alignment horizontal="centerContinuous" vertical="center"/>
      <protection/>
    </xf>
    <xf numFmtId="0" fontId="1" fillId="0" borderId="17" xfId="200" applyFont="1" applyBorder="1" applyAlignment="1">
      <alignment vertical="center"/>
      <protection/>
    </xf>
    <xf numFmtId="0" fontId="0" fillId="0" borderId="0" xfId="200" applyAlignment="1">
      <alignment horizontal="centerContinuous" wrapText="1"/>
      <protection/>
    </xf>
    <xf numFmtId="0" fontId="0" fillId="0" borderId="0" xfId="200" applyAlignment="1">
      <alignment horizontal="left"/>
      <protection/>
    </xf>
    <xf numFmtId="0" fontId="0" fillId="0" borderId="0" xfId="200" applyAlignment="1">
      <alignment horizontal="centerContinuous"/>
      <protection/>
    </xf>
    <xf numFmtId="0" fontId="4" fillId="0" borderId="0" xfId="200" applyFont="1" applyAlignment="1">
      <alignment horizontal="left"/>
      <protection/>
    </xf>
    <xf numFmtId="0" fontId="29" fillId="0" borderId="0" xfId="195" applyFont="1">
      <alignment/>
      <protection/>
    </xf>
    <xf numFmtId="190" fontId="0" fillId="0" borderId="26" xfId="195" applyNumberFormat="1" applyBorder="1">
      <alignment/>
      <protection/>
    </xf>
    <xf numFmtId="190" fontId="0" fillId="0" borderId="37" xfId="195" applyNumberFormat="1" applyBorder="1">
      <alignment/>
      <protection/>
    </xf>
    <xf numFmtId="190" fontId="0" fillId="0" borderId="13" xfId="195" applyNumberFormat="1" applyBorder="1">
      <alignment/>
      <protection/>
    </xf>
    <xf numFmtId="190" fontId="0" fillId="0" borderId="29" xfId="195" applyNumberFormat="1" applyBorder="1">
      <alignment/>
      <protection/>
    </xf>
    <xf numFmtId="204" fontId="0" fillId="0" borderId="26" xfId="195" applyNumberFormat="1" applyBorder="1">
      <alignment/>
      <protection/>
    </xf>
    <xf numFmtId="204" fontId="0" fillId="0" borderId="37" xfId="195" applyNumberFormat="1" applyBorder="1">
      <alignment/>
      <protection/>
    </xf>
    <xf numFmtId="0" fontId="44" fillId="0" borderId="48" xfId="195" applyFont="1" applyBorder="1" applyAlignment="1">
      <alignment horizontal="center" wrapText="1"/>
      <protection/>
    </xf>
    <xf numFmtId="0" fontId="44" fillId="0" borderId="49" xfId="195" applyFont="1" applyBorder="1" applyAlignment="1">
      <alignment horizontal="center" wrapText="1"/>
      <protection/>
    </xf>
    <xf numFmtId="0" fontId="44" fillId="0" borderId="50" xfId="195" applyFont="1" applyBorder="1" applyAlignment="1">
      <alignment horizontal="center" wrapText="1"/>
      <protection/>
    </xf>
    <xf numFmtId="0" fontId="44" fillId="0" borderId="51" xfId="195" applyFont="1" applyBorder="1" applyAlignment="1">
      <alignment horizontal="center" wrapText="1"/>
      <protection/>
    </xf>
    <xf numFmtId="49" fontId="1" fillId="0" borderId="18" xfId="195" applyNumberFormat="1" applyFont="1" applyBorder="1" applyAlignment="1">
      <alignment horizontal="centerContinuous" vertical="center"/>
      <protection/>
    </xf>
    <xf numFmtId="0" fontId="1" fillId="0" borderId="22" xfId="195" applyFont="1" applyBorder="1" applyAlignment="1">
      <alignment horizontal="centerContinuous" vertical="center"/>
      <protection/>
    </xf>
    <xf numFmtId="0" fontId="1" fillId="0" borderId="17" xfId="195" applyFont="1" applyBorder="1" applyAlignment="1">
      <alignment vertical="center"/>
      <protection/>
    </xf>
    <xf numFmtId="200" fontId="0" fillId="0" borderId="0" xfId="195" applyNumberFormat="1">
      <alignment/>
      <protection/>
    </xf>
    <xf numFmtId="200" fontId="0" fillId="0" borderId="1" xfId="195" applyNumberFormat="1" applyBorder="1">
      <alignment/>
      <protection/>
    </xf>
    <xf numFmtId="200" fontId="0" fillId="0" borderId="30" xfId="195" applyNumberFormat="1" applyBorder="1">
      <alignment/>
      <protection/>
    </xf>
    <xf numFmtId="169" fontId="0" fillId="0" borderId="1" xfId="195" applyNumberFormat="1" applyBorder="1">
      <alignment/>
      <protection/>
    </xf>
    <xf numFmtId="200" fontId="0" fillId="0" borderId="29" xfId="195" applyNumberFormat="1" applyBorder="1">
      <alignment/>
      <protection/>
    </xf>
    <xf numFmtId="200" fontId="96" fillId="0" borderId="30" xfId="183" applyNumberFormat="1" applyFont="1" applyBorder="1" applyAlignment="1" applyProtection="1">
      <alignment horizontal="right"/>
      <protection locked="0"/>
    </xf>
    <xf numFmtId="190" fontId="96" fillId="0" borderId="27" xfId="183" applyNumberFormat="1" applyFont="1" applyBorder="1" applyAlignment="1" applyProtection="1">
      <alignment horizontal="right"/>
      <protection locked="0"/>
    </xf>
    <xf numFmtId="200" fontId="96" fillId="0" borderId="27" xfId="183" applyNumberFormat="1" applyFont="1" applyBorder="1" applyAlignment="1" applyProtection="1">
      <alignment horizontal="right"/>
      <protection locked="0"/>
    </xf>
    <xf numFmtId="211" fontId="0" fillId="0" borderId="1" xfId="195" applyNumberFormat="1" applyBorder="1">
      <alignment/>
      <protection/>
    </xf>
    <xf numFmtId="204" fontId="96" fillId="0" borderId="0" xfId="183" applyNumberFormat="1" applyFont="1">
      <alignment/>
      <protection/>
    </xf>
    <xf numFmtId="0" fontId="34" fillId="0" borderId="1" xfId="183" applyFont="1" applyBorder="1" applyAlignment="1">
      <alignment horizontal="left" vertical="top" wrapText="1"/>
      <protection/>
    </xf>
    <xf numFmtId="0" fontId="1" fillId="0" borderId="1" xfId="195" applyFont="1" applyBorder="1" applyAlignment="1">
      <alignment horizontal="center"/>
      <protection/>
    </xf>
    <xf numFmtId="173" fontId="0" fillId="0" borderId="13" xfId="195" applyNumberFormat="1" applyBorder="1">
      <alignment/>
      <protection/>
    </xf>
    <xf numFmtId="174" fontId="0" fillId="0" borderId="1" xfId="195" applyNumberFormat="1" applyBorder="1">
      <alignment/>
      <protection/>
    </xf>
    <xf numFmtId="173" fontId="0" fillId="0" borderId="1" xfId="195" applyNumberFormat="1" applyBorder="1">
      <alignment/>
      <protection/>
    </xf>
    <xf numFmtId="173" fontId="0" fillId="0" borderId="42" xfId="195" applyNumberFormat="1" applyBorder="1">
      <alignment/>
      <protection/>
    </xf>
    <xf numFmtId="182" fontId="0" fillId="0" borderId="30" xfId="195" applyNumberFormat="1" applyBorder="1">
      <alignment/>
      <protection/>
    </xf>
    <xf numFmtId="0" fontId="1" fillId="0" borderId="19" xfId="195" applyFont="1" applyBorder="1" applyAlignment="1">
      <alignment horizontal="center" wrapText="1"/>
      <protection/>
    </xf>
    <xf numFmtId="49" fontId="0" fillId="0" borderId="0" xfId="195" applyNumberFormat="1" applyAlignment="1">
      <alignment horizontal="centerContinuous"/>
      <protection/>
    </xf>
    <xf numFmtId="0" fontId="0" fillId="0" borderId="0" xfId="224">
      <alignment/>
      <protection/>
    </xf>
    <xf numFmtId="49" fontId="5" fillId="0" borderId="0" xfId="196" applyNumberFormat="1" applyFont="1">
      <alignment/>
      <protection/>
    </xf>
    <xf numFmtId="190" fontId="0" fillId="0" borderId="38" xfId="196" applyNumberFormat="1" applyBorder="1">
      <alignment/>
      <protection/>
    </xf>
    <xf numFmtId="190" fontId="0" fillId="0" borderId="10" xfId="196" applyNumberFormat="1" applyBorder="1" applyAlignment="1">
      <alignment horizontal="right"/>
      <protection/>
    </xf>
    <xf numFmtId="190" fontId="0" fillId="0" borderId="37" xfId="196" applyNumberFormat="1" applyBorder="1" applyAlignment="1">
      <alignment horizontal="right"/>
      <protection/>
    </xf>
    <xf numFmtId="190" fontId="0" fillId="0" borderId="23" xfId="196" applyNumberFormat="1" applyBorder="1" applyAlignment="1">
      <alignment horizontal="right"/>
      <protection/>
    </xf>
    <xf numFmtId="190" fontId="0" fillId="0" borderId="0" xfId="224" applyNumberFormat="1">
      <alignment/>
      <protection/>
    </xf>
    <xf numFmtId="197" fontId="0" fillId="0" borderId="13" xfId="196" applyNumberFormat="1" applyBorder="1" applyAlignment="1">
      <alignment horizontal="right"/>
      <protection/>
    </xf>
    <xf numFmtId="197" fontId="0" fillId="0" borderId="27" xfId="196" applyNumberFormat="1" applyBorder="1" applyAlignment="1">
      <alignment horizontal="right"/>
      <protection/>
    </xf>
    <xf numFmtId="197" fontId="0" fillId="0" borderId="29" xfId="196" applyNumberFormat="1" applyBorder="1" applyAlignment="1">
      <alignment horizontal="right"/>
      <protection/>
    </xf>
    <xf numFmtId="197" fontId="0" fillId="0" borderId="30" xfId="196" applyNumberFormat="1" applyBorder="1" applyAlignment="1">
      <alignment horizontal="right"/>
      <protection/>
    </xf>
    <xf numFmtId="190" fontId="0" fillId="0" borderId="20" xfId="196" applyNumberFormat="1" applyBorder="1" applyAlignment="1">
      <alignment horizontal="right"/>
      <protection/>
    </xf>
    <xf numFmtId="190" fontId="0" fillId="0" borderId="29" xfId="196" applyNumberFormat="1" applyBorder="1" applyAlignment="1">
      <alignment horizontal="right"/>
      <protection/>
    </xf>
    <xf numFmtId="190" fontId="0" fillId="0" borderId="30" xfId="196" applyNumberFormat="1" applyBorder="1" applyAlignment="1">
      <alignment horizontal="right"/>
      <protection/>
    </xf>
    <xf numFmtId="190" fontId="0" fillId="0" borderId="13" xfId="196" applyNumberFormat="1" applyBorder="1">
      <alignment/>
      <protection/>
    </xf>
    <xf numFmtId="190" fontId="0" fillId="0" borderId="1" xfId="196" applyNumberFormat="1" applyBorder="1">
      <alignment/>
      <protection/>
    </xf>
    <xf numFmtId="190" fontId="0" fillId="0" borderId="29" xfId="196" applyNumberFormat="1" applyBorder="1">
      <alignment/>
      <protection/>
    </xf>
    <xf numFmtId="0" fontId="43" fillId="0" borderId="1" xfId="224" applyFont="1" applyBorder="1" applyAlignment="1" applyProtection="1">
      <alignment horizontal="left" indent="1"/>
      <protection locked="0"/>
    </xf>
    <xf numFmtId="189" fontId="0" fillId="0" borderId="13" xfId="196" applyNumberFormat="1" applyBorder="1" applyAlignment="1">
      <alignment horizontal="right"/>
      <protection/>
    </xf>
    <xf numFmtId="0" fontId="0" fillId="0" borderId="1" xfId="224" applyBorder="1">
      <alignment/>
      <protection/>
    </xf>
    <xf numFmtId="190" fontId="0" fillId="0" borderId="25" xfId="196" applyNumberFormat="1" applyBorder="1">
      <alignment/>
      <protection/>
    </xf>
    <xf numFmtId="190" fontId="0" fillId="0" borderId="16" xfId="196" applyNumberFormat="1" applyBorder="1">
      <alignment/>
      <protection/>
    </xf>
    <xf numFmtId="190" fontId="0" fillId="0" borderId="37" xfId="196" applyNumberFormat="1" applyBorder="1">
      <alignment/>
      <protection/>
    </xf>
    <xf numFmtId="0" fontId="0" fillId="0" borderId="1" xfId="224" applyBorder="1" applyAlignment="1">
      <alignment horizontal="center"/>
      <protection/>
    </xf>
    <xf numFmtId="0" fontId="0" fillId="0" borderId="27" xfId="224" applyBorder="1">
      <alignment/>
      <protection/>
    </xf>
    <xf numFmtId="0" fontId="0" fillId="0" borderId="39" xfId="224" applyBorder="1">
      <alignment/>
      <protection/>
    </xf>
    <xf numFmtId="173" fontId="0" fillId="0" borderId="40" xfId="224" applyNumberFormat="1" applyBorder="1">
      <alignment/>
      <protection/>
    </xf>
    <xf numFmtId="0" fontId="1" fillId="0" borderId="0" xfId="224" applyFont="1">
      <alignment/>
      <protection/>
    </xf>
    <xf numFmtId="0" fontId="1" fillId="0" borderId="18" xfId="224" applyFont="1" applyBorder="1" applyAlignment="1">
      <alignment horizontal="center" wrapText="1"/>
      <protection/>
    </xf>
    <xf numFmtId="0" fontId="1" fillId="0" borderId="28" xfId="224" applyFont="1" applyBorder="1" applyAlignment="1">
      <alignment horizontal="center" wrapText="1"/>
      <protection/>
    </xf>
    <xf numFmtId="0" fontId="1" fillId="0" borderId="22" xfId="224" applyFont="1" applyBorder="1" applyAlignment="1">
      <alignment horizontal="center" wrapText="1"/>
      <protection/>
    </xf>
    <xf numFmtId="49" fontId="1" fillId="0" borderId="19" xfId="224" applyNumberFormat="1" applyFont="1" applyBorder="1" applyAlignment="1">
      <alignment horizontal="center" wrapText="1"/>
      <protection/>
    </xf>
    <xf numFmtId="0" fontId="1" fillId="0" borderId="22" xfId="224" applyFont="1" applyBorder="1" applyAlignment="1">
      <alignment horizontal="center"/>
      <protection/>
    </xf>
    <xf numFmtId="0" fontId="0" fillId="0" borderId="0" xfId="224" applyAlignment="1">
      <alignment horizontal="left"/>
      <protection/>
    </xf>
    <xf numFmtId="0" fontId="0" fillId="0" borderId="0" xfId="224" applyAlignment="1">
      <alignment horizontal="centerContinuous"/>
      <protection/>
    </xf>
    <xf numFmtId="49" fontId="0" fillId="0" borderId="0" xfId="224" applyNumberFormat="1" applyAlignment="1">
      <alignment horizontal="left"/>
      <protection/>
    </xf>
    <xf numFmtId="0" fontId="37" fillId="0" borderId="0" xfId="224" applyFont="1" applyAlignment="1">
      <alignment horizontal="left"/>
      <protection/>
    </xf>
    <xf numFmtId="0" fontId="4" fillId="0" borderId="0" xfId="224" applyFont="1" applyAlignment="1">
      <alignment horizontal="centerContinuous"/>
      <protection/>
    </xf>
    <xf numFmtId="0" fontId="4" fillId="0" borderId="0" xfId="224" applyFont="1" applyAlignment="1">
      <alignment horizontal="left"/>
      <protection/>
    </xf>
    <xf numFmtId="0" fontId="14" fillId="0" borderId="0" xfId="210">
      <alignment/>
      <protection/>
    </xf>
    <xf numFmtId="0" fontId="5" fillId="0" borderId="0" xfId="210" applyFont="1" applyAlignment="1">
      <alignment horizontal="left"/>
      <protection/>
    </xf>
    <xf numFmtId="0" fontId="5" fillId="0" borderId="0" xfId="210" applyFont="1">
      <alignment/>
      <protection/>
    </xf>
    <xf numFmtId="197" fontId="45" fillId="0" borderId="10" xfId="210" applyNumberFormat="1" applyFont="1" applyBorder="1" applyAlignment="1">
      <alignment horizontal="right"/>
      <protection/>
    </xf>
    <xf numFmtId="190" fontId="45" fillId="0" borderId="16" xfId="210" applyNumberFormat="1" applyFont="1" applyBorder="1" applyAlignment="1">
      <alignment horizontal="right"/>
      <protection/>
    </xf>
    <xf numFmtId="190" fontId="45" fillId="0" borderId="52" xfId="210" applyNumberFormat="1" applyFont="1" applyBorder="1" applyAlignment="1">
      <alignment horizontal="right"/>
      <protection/>
    </xf>
    <xf numFmtId="0" fontId="0" fillId="0" borderId="52" xfId="210" applyFont="1" applyBorder="1" applyAlignment="1">
      <alignment horizontal="left"/>
      <protection/>
    </xf>
    <xf numFmtId="197" fontId="0" fillId="0" borderId="0" xfId="210" applyNumberFormat="1" applyFont="1" applyAlignment="1">
      <alignment horizontal="right"/>
      <protection/>
    </xf>
    <xf numFmtId="190" fontId="0" fillId="0" borderId="1" xfId="210" applyNumberFormat="1" applyFont="1" applyBorder="1" applyAlignment="1">
      <alignment horizontal="right"/>
      <protection/>
    </xf>
    <xf numFmtId="190" fontId="0" fillId="0" borderId="35" xfId="210" applyNumberFormat="1" applyFont="1" applyBorder="1" applyAlignment="1">
      <alignment horizontal="right"/>
      <protection/>
    </xf>
    <xf numFmtId="0" fontId="0" fillId="0" borderId="1" xfId="210" applyFont="1" applyBorder="1" applyAlignment="1">
      <alignment horizontal="left"/>
      <protection/>
    </xf>
    <xf numFmtId="0" fontId="0" fillId="0" borderId="1" xfId="210" applyFont="1" applyBorder="1" applyAlignment="1">
      <alignment horizontal="center"/>
      <protection/>
    </xf>
    <xf numFmtId="0" fontId="1" fillId="0" borderId="1" xfId="210" applyFont="1" applyBorder="1" applyAlignment="1">
      <alignment horizontal="left" indent="1"/>
      <protection/>
    </xf>
    <xf numFmtId="197" fontId="0" fillId="0" borderId="10" xfId="210" applyNumberFormat="1" applyFont="1" applyBorder="1" applyAlignment="1">
      <alignment horizontal="right"/>
      <protection/>
    </xf>
    <xf numFmtId="190" fontId="0" fillId="0" borderId="16" xfId="210" applyNumberFormat="1" applyFont="1" applyBorder="1" applyAlignment="1">
      <alignment horizontal="right"/>
      <protection/>
    </xf>
    <xf numFmtId="190" fontId="0" fillId="0" borderId="52" xfId="210" applyNumberFormat="1" applyFont="1" applyBorder="1" applyAlignment="1">
      <alignment horizontal="right"/>
      <protection/>
    </xf>
    <xf numFmtId="190" fontId="0" fillId="0" borderId="53" xfId="210" applyNumberFormat="1" applyFont="1" applyBorder="1" applyAlignment="1">
      <alignment horizontal="right"/>
      <protection/>
    </xf>
    <xf numFmtId="0" fontId="0" fillId="0" borderId="1" xfId="210" applyFont="1" applyBorder="1" applyAlignment="1">
      <alignment horizontal="left" indent="1"/>
      <protection/>
    </xf>
    <xf numFmtId="0" fontId="99" fillId="0" borderId="0" xfId="196" applyFont="1">
      <alignment/>
      <protection/>
    </xf>
    <xf numFmtId="173" fontId="45" fillId="0" borderId="0" xfId="210" applyNumberFormat="1" applyFont="1">
      <alignment/>
      <protection/>
    </xf>
    <xf numFmtId="173" fontId="45" fillId="0" borderId="1" xfId="210" applyNumberFormat="1" applyFont="1" applyBorder="1">
      <alignment/>
      <protection/>
    </xf>
    <xf numFmtId="173" fontId="45" fillId="0" borderId="35" xfId="210" applyNumberFormat="1" applyFont="1" applyBorder="1">
      <alignment/>
      <protection/>
    </xf>
    <xf numFmtId="0" fontId="0" fillId="0" borderId="35" xfId="210" applyFont="1" applyBorder="1" applyAlignment="1">
      <alignment horizontal="left"/>
      <protection/>
    </xf>
    <xf numFmtId="0" fontId="1" fillId="0" borderId="10" xfId="210" applyFont="1" applyBorder="1" applyAlignment="1">
      <alignment horizontal="center" wrapText="1"/>
      <protection/>
    </xf>
    <xf numFmtId="0" fontId="1" fillId="0" borderId="52" xfId="210" applyFont="1" applyBorder="1" applyAlignment="1">
      <alignment horizontal="center" wrapText="1"/>
      <protection/>
    </xf>
    <xf numFmtId="0" fontId="1" fillId="0" borderId="16" xfId="210" applyFont="1" applyBorder="1" applyAlignment="1">
      <alignment horizontal="center"/>
      <protection/>
    </xf>
    <xf numFmtId="0" fontId="14" fillId="0" borderId="0" xfId="210" applyAlignment="1">
      <alignment vertical="center"/>
      <protection/>
    </xf>
    <xf numFmtId="0" fontId="1" fillId="0" borderId="17" xfId="210" applyFont="1" applyBorder="1">
      <alignment/>
      <protection/>
    </xf>
    <xf numFmtId="0" fontId="14" fillId="0" borderId="0" xfId="210" applyFont="1">
      <alignment/>
      <protection/>
    </xf>
    <xf numFmtId="0" fontId="14" fillId="0" borderId="0" xfId="210" applyAlignment="1">
      <alignment horizontal="centerContinuous"/>
      <protection/>
    </xf>
    <xf numFmtId="0" fontId="4" fillId="0" borderId="0" xfId="210" applyFont="1" applyAlignment="1">
      <alignment horizontal="left"/>
      <protection/>
    </xf>
    <xf numFmtId="0" fontId="0" fillId="0" borderId="0" xfId="235">
      <alignment/>
      <protection/>
    </xf>
    <xf numFmtId="49" fontId="0" fillId="0" borderId="0" xfId="235" applyNumberFormat="1" applyAlignment="1">
      <alignment horizontal="right"/>
      <protection/>
    </xf>
    <xf numFmtId="0" fontId="5" fillId="0" borderId="0" xfId="211" applyFont="1">
      <alignment vertical="top"/>
      <protection/>
    </xf>
    <xf numFmtId="0" fontId="0" fillId="0" borderId="0" xfId="211" applyAlignment="1">
      <alignment/>
      <protection/>
    </xf>
    <xf numFmtId="167" fontId="5" fillId="0" borderId="0" xfId="235" applyNumberFormat="1" applyFont="1" applyAlignment="1">
      <alignment horizontal="left"/>
      <protection/>
    </xf>
    <xf numFmtId="0" fontId="5" fillId="0" borderId="0" xfId="235" applyFont="1" applyAlignment="1">
      <alignment horizontal="left"/>
      <protection/>
    </xf>
    <xf numFmtId="190" fontId="0" fillId="0" borderId="0" xfId="211" applyNumberFormat="1" applyAlignment="1">
      <alignment/>
      <protection/>
    </xf>
    <xf numFmtId="190" fontId="0" fillId="0" borderId="0" xfId="250" applyNumberFormat="1">
      <alignment/>
      <protection/>
    </xf>
    <xf numFmtId="3" fontId="0" fillId="0" borderId="0" xfId="250" applyNumberFormat="1">
      <alignment/>
      <protection/>
    </xf>
    <xf numFmtId="182" fontId="0" fillId="0" borderId="0" xfId="211" applyNumberFormat="1">
      <alignment vertical="top"/>
      <protection/>
    </xf>
    <xf numFmtId="190" fontId="0" fillId="0" borderId="10" xfId="211" applyNumberFormat="1" applyBorder="1" applyAlignment="1">
      <alignment horizontal="right"/>
      <protection/>
    </xf>
    <xf numFmtId="190" fontId="0" fillId="0" borderId="26" xfId="211" applyNumberFormat="1" applyBorder="1" applyAlignment="1">
      <alignment horizontal="right"/>
      <protection/>
    </xf>
    <xf numFmtId="190" fontId="0" fillId="0" borderId="26" xfId="250" applyNumberFormat="1" applyBorder="1" applyAlignment="1">
      <alignment horizontal="right"/>
      <protection/>
    </xf>
    <xf numFmtId="190" fontId="0" fillId="0" borderId="37" xfId="211" applyNumberFormat="1" applyBorder="1" applyAlignment="1">
      <alignment horizontal="right" vertical="top"/>
      <protection/>
    </xf>
    <xf numFmtId="190" fontId="0" fillId="0" borderId="23" xfId="211" applyNumberFormat="1" applyBorder="1" applyAlignment="1">
      <alignment horizontal="right" vertical="top"/>
      <protection/>
    </xf>
    <xf numFmtId="0" fontId="0" fillId="0" borderId="16" xfId="211" applyBorder="1" applyAlignment="1">
      <alignment/>
      <protection/>
    </xf>
    <xf numFmtId="190" fontId="0" fillId="0" borderId="0" xfId="211" applyNumberFormat="1" applyAlignment="1">
      <alignment horizontal="right"/>
      <protection/>
    </xf>
    <xf numFmtId="190" fontId="0" fillId="0" borderId="27" xfId="211" applyNumberFormat="1" applyBorder="1" applyAlignment="1">
      <alignment horizontal="right"/>
      <protection/>
    </xf>
    <xf numFmtId="190" fontId="0" fillId="0" borderId="1" xfId="250" applyNumberFormat="1" applyBorder="1" applyAlignment="1">
      <alignment horizontal="right"/>
      <protection/>
    </xf>
    <xf numFmtId="190" fontId="0" fillId="0" borderId="29" xfId="211" applyNumberFormat="1" applyBorder="1" applyAlignment="1">
      <alignment horizontal="right" vertical="top"/>
      <protection/>
    </xf>
    <xf numFmtId="190" fontId="0" fillId="0" borderId="30" xfId="211" applyNumberFormat="1" applyBorder="1" applyAlignment="1">
      <alignment horizontal="right" vertical="top"/>
      <protection/>
    </xf>
    <xf numFmtId="0" fontId="0" fillId="0" borderId="0" xfId="211" applyAlignment="1">
      <alignment horizontal="left" indent="1"/>
      <protection/>
    </xf>
    <xf numFmtId="189" fontId="0" fillId="0" borderId="0" xfId="211" applyNumberFormat="1" applyAlignment="1">
      <alignment horizontal="right"/>
      <protection/>
    </xf>
    <xf numFmtId="190" fontId="0" fillId="0" borderId="0" xfId="235" applyNumberFormat="1" applyAlignment="1">
      <alignment horizontal="right"/>
      <protection/>
    </xf>
    <xf numFmtId="190" fontId="0" fillId="0" borderId="27" xfId="235" applyNumberFormat="1" applyBorder="1" applyAlignment="1">
      <alignment horizontal="right"/>
      <protection/>
    </xf>
    <xf numFmtId="190" fontId="0" fillId="0" borderId="1" xfId="235" applyNumberFormat="1" applyBorder="1" applyAlignment="1">
      <alignment horizontal="right"/>
      <protection/>
    </xf>
    <xf numFmtId="190" fontId="0" fillId="0" borderId="20" xfId="235" applyNumberFormat="1" applyBorder="1" applyAlignment="1">
      <alignment horizontal="right"/>
      <protection/>
    </xf>
    <xf numFmtId="0" fontId="0" fillId="0" borderId="1" xfId="211" applyBorder="1" applyAlignment="1">
      <alignment/>
      <protection/>
    </xf>
    <xf numFmtId="190" fontId="0" fillId="0" borderId="16" xfId="250" applyNumberFormat="1" applyBorder="1" applyAlignment="1">
      <alignment horizontal="right"/>
      <protection/>
    </xf>
    <xf numFmtId="0" fontId="0" fillId="0" borderId="0" xfId="211" applyAlignment="1">
      <alignment horizontal="center"/>
      <protection/>
    </xf>
    <xf numFmtId="0" fontId="0" fillId="0" borderId="27" xfId="235" applyBorder="1">
      <alignment/>
      <protection/>
    </xf>
    <xf numFmtId="0" fontId="0" fillId="0" borderId="1" xfId="235" applyBorder="1">
      <alignment/>
      <protection/>
    </xf>
    <xf numFmtId="0" fontId="0" fillId="0" borderId="20" xfId="235" applyBorder="1">
      <alignment/>
      <protection/>
    </xf>
    <xf numFmtId="49" fontId="0" fillId="0" borderId="1" xfId="235" applyNumberFormat="1" applyBorder="1" applyAlignment="1">
      <alignment horizontal="right"/>
      <protection/>
    </xf>
    <xf numFmtId="0" fontId="1" fillId="0" borderId="0" xfId="235" applyFont="1" applyAlignment="1">
      <alignment horizontal="center" vertical="center" wrapText="1"/>
      <protection/>
    </xf>
    <xf numFmtId="0" fontId="1" fillId="0" borderId="18" xfId="235" applyFont="1" applyBorder="1" applyAlignment="1">
      <alignment horizontal="center" wrapText="1"/>
      <protection/>
    </xf>
    <xf numFmtId="0" fontId="1" fillId="0" borderId="28" xfId="235" applyFont="1" applyBorder="1" applyAlignment="1">
      <alignment horizontal="center" wrapText="1"/>
      <protection/>
    </xf>
    <xf numFmtId="0" fontId="1" fillId="0" borderId="22" xfId="235" applyFont="1" applyBorder="1" applyAlignment="1">
      <alignment horizontal="center" wrapText="1"/>
      <protection/>
    </xf>
    <xf numFmtId="49" fontId="1" fillId="0" borderId="19" xfId="235" applyNumberFormat="1" applyFont="1" applyBorder="1" applyAlignment="1">
      <alignment horizontal="center" wrapText="1"/>
      <protection/>
    </xf>
    <xf numFmtId="0" fontId="1" fillId="0" borderId="22" xfId="235" applyFont="1" applyBorder="1" applyAlignment="1">
      <alignment horizontal="centerContinuous" wrapText="1"/>
      <protection/>
    </xf>
    <xf numFmtId="49" fontId="30" fillId="0" borderId="0" xfId="235" applyNumberFormat="1" applyFont="1" applyAlignment="1">
      <alignment horizontal="right"/>
      <protection/>
    </xf>
    <xf numFmtId="0" fontId="0" fillId="0" borderId="0" xfId="235" applyAlignment="1">
      <alignment horizontal="centerContinuous"/>
      <protection/>
    </xf>
    <xf numFmtId="49" fontId="4" fillId="0" borderId="0" xfId="235" applyNumberFormat="1" applyFont="1" applyAlignment="1">
      <alignment horizontal="left"/>
      <protection/>
    </xf>
    <xf numFmtId="49" fontId="29" fillId="0" borderId="0" xfId="195" applyNumberFormat="1" applyFont="1">
      <alignment/>
      <protection/>
    </xf>
    <xf numFmtId="190" fontId="0" fillId="0" borderId="25" xfId="252" applyNumberFormat="1" applyFont="1" applyBorder="1" applyAlignment="1">
      <alignment horizontal="right"/>
      <protection/>
    </xf>
    <xf numFmtId="220" fontId="0" fillId="0" borderId="16" xfId="252" applyNumberFormat="1" applyFont="1" applyBorder="1" applyAlignment="1">
      <alignment horizontal="left"/>
      <protection/>
    </xf>
    <xf numFmtId="190" fontId="0" fillId="0" borderId="52" xfId="252" applyNumberFormat="1" applyFont="1" applyBorder="1" applyAlignment="1">
      <alignment horizontal="right"/>
      <protection/>
    </xf>
    <xf numFmtId="190" fontId="0" fillId="0" borderId="13" xfId="252" applyNumberFormat="1" applyFont="1" applyBorder="1" applyAlignment="1">
      <alignment horizontal="right"/>
      <protection/>
    </xf>
    <xf numFmtId="220" fontId="0" fillId="0" borderId="1" xfId="252" applyNumberFormat="1" applyFont="1" applyBorder="1" applyAlignment="1">
      <alignment horizontal="left"/>
      <protection/>
    </xf>
    <xf numFmtId="190" fontId="0" fillId="0" borderId="35" xfId="252" applyNumberFormat="1" applyFont="1" applyBorder="1" applyAlignment="1">
      <alignment horizontal="right"/>
      <protection/>
    </xf>
    <xf numFmtId="175" fontId="0" fillId="0" borderId="1" xfId="252" applyNumberFormat="1" applyFont="1" applyBorder="1" applyAlignment="1">
      <alignment horizontal="left"/>
      <protection/>
    </xf>
    <xf numFmtId="0" fontId="1" fillId="0" borderId="13" xfId="195" applyFont="1" applyBorder="1" applyAlignment="1">
      <alignment horizontal="center"/>
      <protection/>
    </xf>
    <xf numFmtId="204" fontId="0" fillId="0" borderId="0" xfId="252" applyNumberFormat="1" applyFont="1">
      <alignment/>
      <protection/>
    </xf>
    <xf numFmtId="220" fontId="0" fillId="0" borderId="0" xfId="252" applyNumberFormat="1" applyFont="1" applyAlignment="1">
      <alignment horizontal="left"/>
      <protection/>
    </xf>
    <xf numFmtId="204" fontId="0" fillId="0" borderId="25" xfId="252" applyNumberFormat="1" applyFont="1" applyBorder="1">
      <alignment/>
      <protection/>
    </xf>
    <xf numFmtId="220" fontId="0" fillId="0" borderId="54" xfId="252" applyNumberFormat="1" applyFont="1" applyBorder="1" applyAlignment="1">
      <alignment horizontal="left"/>
      <protection/>
    </xf>
    <xf numFmtId="204" fontId="0" fillId="0" borderId="52" xfId="252" applyNumberFormat="1" applyFont="1" applyBorder="1">
      <alignment/>
      <protection/>
    </xf>
    <xf numFmtId="204" fontId="41" fillId="0" borderId="35" xfId="252" applyNumberFormat="1" applyFont="1" applyBorder="1">
      <alignment/>
      <protection/>
    </xf>
    <xf numFmtId="204" fontId="0" fillId="0" borderId="13" xfId="252" applyNumberFormat="1" applyFont="1" applyBorder="1">
      <alignment/>
      <protection/>
    </xf>
    <xf numFmtId="220" fontId="0" fillId="0" borderId="0" xfId="252" applyNumberFormat="1" applyFont="1" applyAlignment="1">
      <alignment horizontal="left" indent="1"/>
      <protection/>
    </xf>
    <xf numFmtId="204" fontId="1" fillId="0" borderId="13" xfId="183" applyNumberFormat="1" applyFont="1" applyBorder="1" applyAlignment="1">
      <alignment horizontal="center"/>
      <protection/>
    </xf>
    <xf numFmtId="0" fontId="1" fillId="0" borderId="1" xfId="183" applyFont="1" applyBorder="1" applyAlignment="1">
      <alignment horizontal="center"/>
      <protection/>
    </xf>
    <xf numFmtId="204" fontId="1" fillId="0" borderId="1" xfId="183" applyNumberFormat="1" applyFont="1" applyBorder="1" applyAlignment="1">
      <alignment horizontal="center"/>
      <protection/>
    </xf>
    <xf numFmtId="0" fontId="0" fillId="0" borderId="0" xfId="183" applyAlignment="1">
      <alignment vertical="center"/>
      <protection/>
    </xf>
    <xf numFmtId="204" fontId="1" fillId="0" borderId="44" xfId="183" applyNumberFormat="1" applyFont="1" applyBorder="1" applyAlignment="1">
      <alignment horizontal="center" vertical="center" wrapText="1"/>
      <protection/>
    </xf>
    <xf numFmtId="0" fontId="1" fillId="0" borderId="55" xfId="183" applyFont="1" applyBorder="1" applyAlignment="1">
      <alignment horizontal="center" vertical="center"/>
      <protection/>
    </xf>
    <xf numFmtId="204" fontId="1" fillId="0" borderId="55" xfId="183" applyNumberFormat="1" applyFont="1" applyBorder="1" applyAlignment="1">
      <alignment horizontal="center" vertical="center" wrapText="1"/>
      <protection/>
    </xf>
    <xf numFmtId="204" fontId="0" fillId="0" borderId="0" xfId="183" applyNumberFormat="1" applyAlignment="1">
      <alignment horizontal="centerContinuous"/>
      <protection/>
    </xf>
    <xf numFmtId="0" fontId="14" fillId="0" borderId="0" xfId="242">
      <alignment/>
      <protection/>
    </xf>
    <xf numFmtId="0" fontId="5" fillId="0" borderId="0" xfId="242" applyFont="1" applyAlignment="1">
      <alignment horizontal="left"/>
      <protection/>
    </xf>
    <xf numFmtId="0" fontId="5" fillId="0" borderId="0" xfId="242" applyFont="1">
      <alignment/>
      <protection/>
    </xf>
    <xf numFmtId="3" fontId="14" fillId="0" borderId="0" xfId="242" applyNumberFormat="1">
      <alignment/>
      <protection/>
    </xf>
    <xf numFmtId="190" fontId="0" fillId="0" borderId="10" xfId="242" applyNumberFormat="1" applyFont="1" applyBorder="1">
      <alignment/>
      <protection/>
    </xf>
    <xf numFmtId="190" fontId="0" fillId="0" borderId="16" xfId="242" applyNumberFormat="1" applyFont="1" applyBorder="1">
      <alignment/>
      <protection/>
    </xf>
    <xf numFmtId="190" fontId="0" fillId="0" borderId="26" xfId="242" applyNumberFormat="1" applyFont="1" applyBorder="1">
      <alignment/>
      <protection/>
    </xf>
    <xf numFmtId="190" fontId="0" fillId="0" borderId="52" xfId="242" applyNumberFormat="1" applyFont="1" applyBorder="1">
      <alignment/>
      <protection/>
    </xf>
    <xf numFmtId="0" fontId="0" fillId="0" borderId="16" xfId="242" applyFont="1" applyBorder="1" applyAlignment="1">
      <alignment horizontal="center" wrapText="1"/>
      <protection/>
    </xf>
    <xf numFmtId="197" fontId="0" fillId="0" borderId="13" xfId="242" applyNumberFormat="1" applyFont="1" applyBorder="1" applyAlignment="1">
      <alignment horizontal="right"/>
      <protection/>
    </xf>
    <xf numFmtId="190" fontId="34" fillId="0" borderId="56" xfId="195" applyNumberFormat="1" applyFont="1" applyBorder="1" applyAlignment="1">
      <alignment horizontal="right" vertical="top"/>
      <protection/>
    </xf>
    <xf numFmtId="197" fontId="0" fillId="0" borderId="27" xfId="242" applyNumberFormat="1" applyFont="1" applyBorder="1" applyAlignment="1">
      <alignment horizontal="right"/>
      <protection/>
    </xf>
    <xf numFmtId="190" fontId="0" fillId="0" borderId="1" xfId="242" applyNumberFormat="1" applyFont="1" applyBorder="1">
      <alignment/>
      <protection/>
    </xf>
    <xf numFmtId="0" fontId="34" fillId="0" borderId="35" xfId="195" applyFont="1" applyBorder="1" applyAlignment="1">
      <alignment horizontal="left" vertical="top"/>
      <protection/>
    </xf>
    <xf numFmtId="190" fontId="34" fillId="0" borderId="56" xfId="195" applyNumberFormat="1" applyFont="1" applyBorder="1" applyAlignment="1">
      <alignment horizontal="right"/>
      <protection/>
    </xf>
    <xf numFmtId="190" fontId="0" fillId="0" borderId="56" xfId="242" applyNumberFormat="1" applyFont="1" applyBorder="1">
      <alignment/>
      <protection/>
    </xf>
    <xf numFmtId="190" fontId="0" fillId="0" borderId="35" xfId="242" applyNumberFormat="1" applyFont="1" applyBorder="1">
      <alignment/>
      <protection/>
    </xf>
    <xf numFmtId="0" fontId="0" fillId="0" borderId="1" xfId="242" applyFont="1" applyBorder="1" applyAlignment="1">
      <alignment horizontal="center" wrapText="1"/>
      <protection/>
    </xf>
    <xf numFmtId="197" fontId="0" fillId="0" borderId="25" xfId="242" applyNumberFormat="1" applyFont="1" applyBorder="1" applyAlignment="1">
      <alignment horizontal="right"/>
      <protection/>
    </xf>
    <xf numFmtId="190" fontId="34" fillId="0" borderId="57" xfId="195" applyNumberFormat="1" applyFont="1" applyBorder="1" applyAlignment="1">
      <alignment horizontal="right"/>
      <protection/>
    </xf>
    <xf numFmtId="197" fontId="0" fillId="0" borderId="26" xfId="242" applyNumberFormat="1" applyFont="1" applyBorder="1" applyAlignment="1">
      <alignment horizontal="right"/>
      <protection/>
    </xf>
    <xf numFmtId="190" fontId="0" fillId="0" borderId="58" xfId="242" applyNumberFormat="1" applyFont="1" applyBorder="1">
      <alignment/>
      <protection/>
    </xf>
    <xf numFmtId="189" fontId="0" fillId="0" borderId="53" xfId="195" applyNumberFormat="1" applyBorder="1" applyAlignment="1" quotePrefix="1">
      <alignment horizontal="right"/>
      <protection/>
    </xf>
    <xf numFmtId="190" fontId="35" fillId="0" borderId="57" xfId="195" applyNumberFormat="1" applyFont="1" applyBorder="1" applyAlignment="1">
      <alignment horizontal="right"/>
      <protection/>
    </xf>
    <xf numFmtId="0" fontId="0" fillId="0" borderId="1" xfId="242" applyFont="1" applyBorder="1" applyAlignment="1">
      <alignment horizontal="left" wrapText="1" indent="1"/>
      <protection/>
    </xf>
    <xf numFmtId="197" fontId="0" fillId="0" borderId="13" xfId="242" applyNumberFormat="1" applyFont="1" applyBorder="1">
      <alignment/>
      <protection/>
    </xf>
    <xf numFmtId="197" fontId="0" fillId="0" borderId="27" xfId="242" applyNumberFormat="1" applyFont="1" applyBorder="1">
      <alignment/>
      <protection/>
    </xf>
    <xf numFmtId="0" fontId="1" fillId="0" borderId="1" xfId="242" applyFont="1" applyBorder="1" applyAlignment="1">
      <alignment horizontal="left" indent="1"/>
      <protection/>
    </xf>
    <xf numFmtId="190" fontId="0" fillId="0" borderId="59" xfId="242" applyNumberFormat="1" applyFont="1" applyBorder="1">
      <alignment/>
      <protection/>
    </xf>
    <xf numFmtId="190" fontId="0" fillId="0" borderId="60" xfId="242" applyNumberFormat="1" applyFont="1" applyBorder="1">
      <alignment/>
      <protection/>
    </xf>
    <xf numFmtId="173" fontId="45" fillId="0" borderId="0" xfId="242" applyNumberFormat="1" applyFont="1">
      <alignment/>
      <protection/>
    </xf>
    <xf numFmtId="173" fontId="45" fillId="0" borderId="1" xfId="242" applyNumberFormat="1" applyFont="1" applyBorder="1">
      <alignment/>
      <protection/>
    </xf>
    <xf numFmtId="173" fontId="45" fillId="0" borderId="35" xfId="242" applyNumberFormat="1" applyFont="1" applyBorder="1">
      <alignment/>
      <protection/>
    </xf>
    <xf numFmtId="0" fontId="0" fillId="0" borderId="35" xfId="242" applyFont="1" applyBorder="1" applyAlignment="1">
      <alignment horizontal="left"/>
      <protection/>
    </xf>
    <xf numFmtId="0" fontId="1" fillId="0" borderId="10" xfId="242" applyFont="1" applyBorder="1" applyAlignment="1">
      <alignment horizontal="center" wrapText="1"/>
      <protection/>
    </xf>
    <xf numFmtId="0" fontId="1" fillId="0" borderId="52" xfId="242" applyFont="1" applyBorder="1" applyAlignment="1">
      <alignment horizontal="center" wrapText="1"/>
      <protection/>
    </xf>
    <xf numFmtId="0" fontId="1" fillId="0" borderId="61" xfId="242" applyFont="1" applyBorder="1" applyAlignment="1">
      <alignment horizontal="center" wrapText="1"/>
      <protection/>
    </xf>
    <xf numFmtId="0" fontId="1" fillId="0" borderId="26" xfId="242" applyFont="1" applyBorder="1" applyAlignment="1">
      <alignment horizontal="center" wrapText="1"/>
      <protection/>
    </xf>
    <xf numFmtId="0" fontId="1" fillId="0" borderId="10" xfId="242" applyFont="1" applyBorder="1" applyAlignment="1">
      <alignment horizontal="center"/>
      <protection/>
    </xf>
    <xf numFmtId="0" fontId="1" fillId="0" borderId="62" xfId="242" applyFont="1" applyBorder="1" applyAlignment="1">
      <alignment horizontal="centerContinuous" wrapText="1"/>
      <protection/>
    </xf>
    <xf numFmtId="0" fontId="1" fillId="0" borderId="44" xfId="242" applyFont="1" applyBorder="1" applyAlignment="1">
      <alignment horizontal="centerContinuous" wrapText="1"/>
      <protection/>
    </xf>
    <xf numFmtId="0" fontId="1" fillId="0" borderId="55" xfId="242" applyFont="1" applyBorder="1" applyAlignment="1">
      <alignment horizontal="centerContinuous" wrapText="1"/>
      <protection/>
    </xf>
    <xf numFmtId="0" fontId="1" fillId="0" borderId="0" xfId="242" applyFont="1" applyAlignment="1">
      <alignment horizontal="center"/>
      <protection/>
    </xf>
    <xf numFmtId="0" fontId="1" fillId="0" borderId="18" xfId="242" applyFont="1" applyBorder="1" applyAlignment="1">
      <alignment horizontal="centerContinuous" vertical="center" wrapText="1"/>
      <protection/>
    </xf>
    <xf numFmtId="0" fontId="1" fillId="0" borderId="33" xfId="242" applyFont="1" applyBorder="1" applyAlignment="1">
      <alignment horizontal="centerContinuous" vertical="center" wrapText="1"/>
      <protection/>
    </xf>
    <xf numFmtId="0" fontId="1" fillId="0" borderId="15" xfId="242" applyFont="1" applyBorder="1" applyAlignment="1">
      <alignment horizontal="centerContinuous" vertical="center" wrapText="1"/>
      <protection/>
    </xf>
    <xf numFmtId="0" fontId="1" fillId="0" borderId="63" xfId="242" applyFont="1" applyBorder="1" applyAlignment="1">
      <alignment horizontal="centerContinuous" vertical="center" wrapText="1"/>
      <protection/>
    </xf>
    <xf numFmtId="0" fontId="1" fillId="0" borderId="17" xfId="242" applyFont="1" applyBorder="1" applyAlignment="1">
      <alignment horizontal="center"/>
      <protection/>
    </xf>
    <xf numFmtId="0" fontId="14" fillId="0" borderId="0" xfId="242" applyAlignment="1">
      <alignment horizontal="centerContinuous"/>
      <protection/>
    </xf>
    <xf numFmtId="0" fontId="4" fillId="0" borderId="0" xfId="242" applyFont="1" applyAlignment="1">
      <alignment horizontal="left"/>
      <protection/>
    </xf>
    <xf numFmtId="0" fontId="14" fillId="0" borderId="0" xfId="243">
      <alignment/>
      <protection/>
    </xf>
    <xf numFmtId="0" fontId="5" fillId="0" borderId="0" xfId="243" applyFont="1">
      <alignment/>
      <protection/>
    </xf>
    <xf numFmtId="0" fontId="5" fillId="0" borderId="0" xfId="243" applyFont="1" applyAlignment="1">
      <alignment horizontal="left"/>
      <protection/>
    </xf>
    <xf numFmtId="197" fontId="0" fillId="0" borderId="10" xfId="242" applyNumberFormat="1" applyFont="1" applyBorder="1">
      <alignment/>
      <protection/>
    </xf>
    <xf numFmtId="197" fontId="0" fillId="0" borderId="26" xfId="242" applyNumberFormat="1" applyFont="1" applyBorder="1">
      <alignment/>
      <protection/>
    </xf>
    <xf numFmtId="190" fontId="35" fillId="0" borderId="56" xfId="195" applyNumberFormat="1" applyFont="1" applyBorder="1" applyAlignment="1">
      <alignment horizontal="right"/>
      <protection/>
    </xf>
    <xf numFmtId="0" fontId="0" fillId="0" borderId="1" xfId="242" applyFont="1" applyBorder="1" applyAlignment="1">
      <alignment horizontal="left" wrapText="1"/>
      <protection/>
    </xf>
    <xf numFmtId="0" fontId="1" fillId="0" borderId="32" xfId="242" applyFont="1" applyBorder="1" applyAlignment="1">
      <alignment horizontal="centerContinuous" wrapText="1"/>
      <protection/>
    </xf>
    <xf numFmtId="0" fontId="14" fillId="0" borderId="0" xfId="241">
      <alignment/>
      <protection/>
    </xf>
    <xf numFmtId="0" fontId="5" fillId="0" borderId="0" xfId="241" applyFont="1" applyAlignment="1">
      <alignment horizontal="left"/>
      <protection/>
    </xf>
    <xf numFmtId="197" fontId="14" fillId="0" borderId="25" xfId="241" applyNumberFormat="1" applyBorder="1">
      <alignment/>
      <protection/>
    </xf>
    <xf numFmtId="197" fontId="45" fillId="0" borderId="26" xfId="241" applyNumberFormat="1" applyFont="1" applyBorder="1">
      <alignment/>
      <protection/>
    </xf>
    <xf numFmtId="190" fontId="45" fillId="0" borderId="52" xfId="241" applyNumberFormat="1" applyFont="1" applyBorder="1">
      <alignment/>
      <protection/>
    </xf>
    <xf numFmtId="0" fontId="46" fillId="0" borderId="16" xfId="241" applyFont="1" applyBorder="1" applyAlignment="1">
      <alignment horizontal="left"/>
      <protection/>
    </xf>
    <xf numFmtId="197" fontId="0" fillId="0" borderId="13" xfId="241" applyNumberFormat="1" applyFont="1" applyBorder="1">
      <alignment/>
      <protection/>
    </xf>
    <xf numFmtId="197" fontId="0" fillId="0" borderId="59" xfId="241" applyNumberFormat="1" applyFont="1" applyBorder="1">
      <alignment/>
      <protection/>
    </xf>
    <xf numFmtId="190" fontId="0" fillId="0" borderId="35" xfId="241" applyNumberFormat="1" applyFont="1" applyBorder="1">
      <alignment/>
      <protection/>
    </xf>
    <xf numFmtId="166" fontId="0" fillId="0" borderId="1" xfId="195" applyNumberFormat="1" applyBorder="1" applyAlignment="1">
      <alignment horizontal="left" wrapText="1"/>
      <protection/>
    </xf>
    <xf numFmtId="197" fontId="0" fillId="0" borderId="64" xfId="241" applyNumberFormat="1" applyFont="1" applyBorder="1">
      <alignment/>
      <protection/>
    </xf>
    <xf numFmtId="176" fontId="0" fillId="0" borderId="1" xfId="16" applyNumberFormat="1" applyBorder="1">
      <alignment/>
      <protection/>
    </xf>
    <xf numFmtId="0" fontId="0" fillId="0" borderId="1" xfId="195" applyBorder="1" applyAlignment="1">
      <alignment horizontal="left" wrapText="1"/>
      <protection/>
    </xf>
    <xf numFmtId="197" fontId="0" fillId="0" borderId="31" xfId="241" applyNumberFormat="1" applyFont="1" applyBorder="1">
      <alignment/>
      <protection/>
    </xf>
    <xf numFmtId="197" fontId="0" fillId="0" borderId="27" xfId="241" applyNumberFormat="1" applyFont="1" applyBorder="1">
      <alignment/>
      <protection/>
    </xf>
    <xf numFmtId="197" fontId="0" fillId="0" borderId="54" xfId="241" applyNumberFormat="1" applyFont="1" applyBorder="1">
      <alignment/>
      <protection/>
    </xf>
    <xf numFmtId="197" fontId="0" fillId="0" borderId="58" xfId="241" applyNumberFormat="1" applyFont="1" applyBorder="1">
      <alignment/>
      <protection/>
    </xf>
    <xf numFmtId="190" fontId="0" fillId="0" borderId="52" xfId="241" applyNumberFormat="1" applyFont="1" applyBorder="1">
      <alignment/>
      <protection/>
    </xf>
    <xf numFmtId="190" fontId="0" fillId="0" borderId="53" xfId="241" applyNumberFormat="1" applyFont="1" applyBorder="1">
      <alignment/>
      <protection/>
    </xf>
    <xf numFmtId="49" fontId="0" fillId="0" borderId="1" xfId="35" applyNumberFormat="1" applyBorder="1">
      <alignment/>
      <protection/>
    </xf>
    <xf numFmtId="173" fontId="45" fillId="0" borderId="1" xfId="241" applyNumberFormat="1" applyFont="1" applyBorder="1">
      <alignment/>
      <protection/>
    </xf>
    <xf numFmtId="173" fontId="45" fillId="0" borderId="35" xfId="241" applyNumberFormat="1" applyFont="1" applyBorder="1">
      <alignment/>
      <protection/>
    </xf>
    <xf numFmtId="0" fontId="0" fillId="0" borderId="35" xfId="241" applyFont="1" applyBorder="1" applyAlignment="1">
      <alignment horizontal="left"/>
      <protection/>
    </xf>
    <xf numFmtId="0" fontId="1" fillId="0" borderId="25" xfId="241" applyFont="1" applyBorder="1" applyAlignment="1">
      <alignment horizontal="center" wrapText="1"/>
      <protection/>
    </xf>
    <xf numFmtId="0" fontId="1" fillId="0" borderId="26" xfId="241" applyFont="1" applyBorder="1" applyAlignment="1">
      <alignment horizontal="center" wrapText="1"/>
      <protection/>
    </xf>
    <xf numFmtId="0" fontId="1" fillId="0" borderId="18" xfId="241" applyFont="1" applyBorder="1" applyAlignment="1">
      <alignment horizontal="centerContinuous" vertical="center" wrapText="1"/>
      <protection/>
    </xf>
    <xf numFmtId="0" fontId="1" fillId="0" borderId="33" xfId="241" applyFont="1" applyBorder="1" applyAlignment="1">
      <alignment horizontal="centerContinuous" wrapText="1"/>
      <protection/>
    </xf>
    <xf numFmtId="0" fontId="1" fillId="0" borderId="22" xfId="241" applyFont="1" applyBorder="1" applyAlignment="1">
      <alignment horizontal="centerContinuous" wrapText="1"/>
      <protection/>
    </xf>
    <xf numFmtId="0" fontId="1" fillId="0" borderId="17" xfId="241" applyFont="1" applyBorder="1" applyAlignment="1">
      <alignment horizontal="center"/>
      <protection/>
    </xf>
    <xf numFmtId="231" fontId="0" fillId="0" borderId="10" xfId="183" applyNumberFormat="1" applyBorder="1">
      <alignment/>
      <protection/>
    </xf>
    <xf numFmtId="217" fontId="0" fillId="0" borderId="26" xfId="183" applyNumberFormat="1" applyBorder="1">
      <alignment/>
      <protection/>
    </xf>
    <xf numFmtId="200" fontId="0" fillId="0" borderId="0" xfId="183" applyNumberFormat="1">
      <alignment/>
      <protection/>
    </xf>
    <xf numFmtId="204" fontId="0" fillId="0" borderId="27" xfId="183" applyNumberFormat="1" applyBorder="1" applyAlignment="1">
      <alignment horizontal="right"/>
      <protection/>
    </xf>
    <xf numFmtId="166" fontId="0" fillId="0" borderId="1" xfId="183" applyNumberFormat="1" applyBorder="1">
      <alignment/>
      <protection/>
    </xf>
    <xf numFmtId="232" fontId="0" fillId="0" borderId="0" xfId="183" applyNumberFormat="1">
      <alignment/>
      <protection/>
    </xf>
    <xf numFmtId="189" fontId="0" fillId="0" borderId="25" xfId="183" applyNumberFormat="1" applyBorder="1" applyAlignment="1">
      <alignment horizontal="right"/>
      <protection/>
    </xf>
    <xf numFmtId="204" fontId="0" fillId="0" borderId="26" xfId="183" applyNumberFormat="1" applyBorder="1">
      <alignment/>
      <protection/>
    </xf>
    <xf numFmtId="177" fontId="0" fillId="0" borderId="1" xfId="35" applyNumberFormat="1" applyBorder="1">
      <alignment/>
      <protection/>
    </xf>
    <xf numFmtId="0" fontId="1" fillId="0" borderId="33" xfId="183" applyFont="1" applyBorder="1" applyAlignment="1">
      <alignment horizontal="center" wrapText="1"/>
      <protection/>
    </xf>
    <xf numFmtId="0" fontId="1" fillId="0" borderId="28" xfId="183" applyFont="1" applyBorder="1" applyAlignment="1">
      <alignment horizontal="center"/>
      <protection/>
    </xf>
    <xf numFmtId="0" fontId="1" fillId="0" borderId="22" xfId="183" applyFont="1" applyBorder="1" applyAlignment="1">
      <alignment horizontal="center"/>
      <protection/>
    </xf>
    <xf numFmtId="166" fontId="0" fillId="0" borderId="0" xfId="183" applyNumberFormat="1" applyAlignment="1">
      <alignment horizontal="left"/>
      <protection/>
    </xf>
    <xf numFmtId="0" fontId="0" fillId="0" borderId="10" xfId="183" applyBorder="1" applyAlignment="1">
      <alignment horizontal="right"/>
      <protection/>
    </xf>
    <xf numFmtId="233" fontId="0" fillId="0" borderId="26" xfId="183" applyNumberFormat="1" applyBorder="1" applyAlignment="1">
      <alignment horizontal="right"/>
      <protection/>
    </xf>
    <xf numFmtId="233" fontId="0" fillId="0" borderId="27" xfId="183" applyNumberFormat="1" applyBorder="1" applyAlignment="1">
      <alignment horizontal="right"/>
      <protection/>
    </xf>
    <xf numFmtId="0" fontId="1" fillId="0" borderId="18" xfId="183" applyFont="1" applyBorder="1" applyAlignment="1">
      <alignment horizontal="center" vertical="center"/>
      <protection/>
    </xf>
    <xf numFmtId="0" fontId="1" fillId="0" borderId="28" xfId="183" applyFont="1" applyBorder="1" applyAlignment="1">
      <alignment horizontal="center" vertical="center"/>
      <protection/>
    </xf>
    <xf numFmtId="49" fontId="5" fillId="0" borderId="0" xfId="195" applyNumberFormat="1" applyFont="1" applyAlignment="1" quotePrefix="1">
      <alignment horizontal="left"/>
      <protection/>
    </xf>
    <xf numFmtId="190" fontId="0" fillId="0" borderId="10" xfId="252" applyNumberFormat="1" applyFont="1" applyBorder="1">
      <alignment/>
      <protection/>
    </xf>
    <xf numFmtId="0" fontId="0" fillId="0" borderId="26" xfId="183" applyBorder="1">
      <alignment/>
      <protection/>
    </xf>
    <xf numFmtId="220" fontId="0" fillId="0" borderId="26" xfId="252" applyNumberFormat="1" applyFont="1" applyBorder="1" applyAlignment="1">
      <alignment horizontal="left"/>
      <protection/>
    </xf>
    <xf numFmtId="220" fontId="34" fillId="0" borderId="27" xfId="195" applyNumberFormat="1" applyFont="1" applyBorder="1" applyAlignment="1">
      <alignment vertical="top"/>
      <protection/>
    </xf>
    <xf numFmtId="0" fontId="0" fillId="0" borderId="27" xfId="183" applyBorder="1" applyAlignment="1">
      <alignment horizontal="center"/>
      <protection/>
    </xf>
    <xf numFmtId="0" fontId="1" fillId="0" borderId="32" xfId="183" applyFont="1" applyBorder="1" applyAlignment="1">
      <alignment horizontal="center"/>
      <protection/>
    </xf>
    <xf numFmtId="212" fontId="0" fillId="0" borderId="0" xfId="195" applyNumberFormat="1" applyAlignment="1">
      <alignment horizontal="left"/>
      <protection/>
    </xf>
    <xf numFmtId="166" fontId="0" fillId="0" borderId="0" xfId="195" applyNumberFormat="1" applyAlignment="1">
      <alignment vertical="center"/>
      <protection/>
    </xf>
    <xf numFmtId="49" fontId="0" fillId="0" borderId="0" xfId="195" applyNumberFormat="1" applyAlignment="1">
      <alignment horizontal="left" vertical="center"/>
      <protection/>
    </xf>
    <xf numFmtId="49" fontId="5" fillId="0" borderId="0" xfId="183" applyNumberFormat="1" applyFont="1" applyAlignment="1" quotePrefix="1">
      <alignment horizontal="left"/>
      <protection/>
    </xf>
    <xf numFmtId="167" fontId="5" fillId="0" borderId="0" xfId="183" applyNumberFormat="1" applyFont="1" applyAlignment="1">
      <alignment horizontal="left"/>
      <protection/>
    </xf>
    <xf numFmtId="49" fontId="94" fillId="0" borderId="0" xfId="183" applyNumberFormat="1" applyFont="1" applyAlignment="1">
      <alignment horizontal="right"/>
      <protection/>
    </xf>
    <xf numFmtId="190" fontId="0" fillId="0" borderId="37" xfId="183" applyNumberFormat="1" applyBorder="1" applyAlignment="1">
      <alignment horizontal="right"/>
      <protection/>
    </xf>
    <xf numFmtId="190" fontId="0" fillId="0" borderId="23" xfId="183" applyNumberFormat="1" applyBorder="1">
      <alignment/>
      <protection/>
    </xf>
    <xf numFmtId="189" fontId="0" fillId="0" borderId="27" xfId="195" applyNumberFormat="1" applyBorder="1" applyAlignment="1">
      <alignment horizontal="right"/>
      <protection/>
    </xf>
    <xf numFmtId="189" fontId="0" fillId="0" borderId="29" xfId="195" applyNumberFormat="1" applyBorder="1" applyAlignment="1">
      <alignment horizontal="right"/>
      <protection/>
    </xf>
    <xf numFmtId="175" fontId="0" fillId="0" borderId="1" xfId="246" applyNumberFormat="1" applyFont="1" applyBorder="1" applyAlignment="1">
      <alignment horizontal="left" wrapText="1" indent="2"/>
      <protection/>
    </xf>
    <xf numFmtId="175" fontId="0" fillId="0" borderId="1" xfId="246" applyNumberFormat="1" applyFont="1" applyBorder="1" applyAlignment="1">
      <alignment horizontal="left" wrapText="1" indent="1"/>
      <protection/>
    </xf>
    <xf numFmtId="175" fontId="0" fillId="0" borderId="1" xfId="183" applyNumberFormat="1" applyBorder="1" applyAlignment="1">
      <alignment horizontal="left"/>
      <protection/>
    </xf>
    <xf numFmtId="3" fontId="0" fillId="0" borderId="0" xfId="183" applyNumberFormat="1">
      <alignment/>
      <protection/>
    </xf>
    <xf numFmtId="3" fontId="0" fillId="0" borderId="27" xfId="183" applyNumberFormat="1" applyBorder="1">
      <alignment/>
      <protection/>
    </xf>
    <xf numFmtId="3" fontId="0" fillId="0" borderId="29" xfId="183" applyNumberFormat="1" applyBorder="1">
      <alignment/>
      <protection/>
    </xf>
    <xf numFmtId="3" fontId="0" fillId="0" borderId="30" xfId="183" applyNumberFormat="1" applyBorder="1">
      <alignment/>
      <protection/>
    </xf>
    <xf numFmtId="0" fontId="1" fillId="0" borderId="28" xfId="183" applyFont="1" applyBorder="1" applyAlignment="1">
      <alignment horizontal="center" wrapText="1"/>
      <protection/>
    </xf>
    <xf numFmtId="0" fontId="1" fillId="0" borderId="43" xfId="183" applyFont="1" applyBorder="1" applyAlignment="1">
      <alignment horizontal="center" wrapText="1"/>
      <protection/>
    </xf>
    <xf numFmtId="49" fontId="1" fillId="0" borderId="34" xfId="183" applyNumberFormat="1" applyFont="1" applyBorder="1" applyAlignment="1">
      <alignment horizontal="center" wrapText="1"/>
      <protection/>
    </xf>
    <xf numFmtId="49" fontId="94" fillId="0" borderId="0" xfId="183" applyNumberFormat="1" applyFont="1" applyAlignment="1">
      <alignment horizontal="left"/>
      <protection/>
    </xf>
    <xf numFmtId="0" fontId="0" fillId="0" borderId="0" xfId="219">
      <alignment/>
      <protection/>
    </xf>
    <xf numFmtId="49" fontId="0" fillId="0" borderId="0" xfId="219" applyNumberFormat="1" applyAlignment="1">
      <alignment horizontal="right"/>
      <protection/>
    </xf>
    <xf numFmtId="49" fontId="5" fillId="0" borderId="0" xfId="219" applyNumberFormat="1" applyFont="1" applyAlignment="1" quotePrefix="1">
      <alignment horizontal="left"/>
      <protection/>
    </xf>
    <xf numFmtId="49" fontId="5" fillId="0" borderId="0" xfId="219" applyNumberFormat="1" applyFont="1" applyAlignment="1">
      <alignment horizontal="left"/>
      <protection/>
    </xf>
    <xf numFmtId="0" fontId="5" fillId="0" borderId="0" xfId="219" applyFont="1">
      <alignment/>
      <protection/>
    </xf>
    <xf numFmtId="181" fontId="5" fillId="0" borderId="0" xfId="219" applyNumberFormat="1" applyFont="1" applyAlignment="1">
      <alignment horizontal="right"/>
      <protection/>
    </xf>
    <xf numFmtId="173" fontId="5" fillId="0" borderId="0" xfId="219" applyNumberFormat="1" applyFont="1">
      <alignment/>
      <protection/>
    </xf>
    <xf numFmtId="173" fontId="5" fillId="0" borderId="0" xfId="219" applyNumberFormat="1" applyFont="1" applyAlignment="1">
      <alignment horizontal="right"/>
      <protection/>
    </xf>
    <xf numFmtId="181" fontId="0" fillId="0" borderId="0" xfId="219" applyNumberFormat="1" applyAlignment="1">
      <alignment horizontal="right"/>
      <protection/>
    </xf>
    <xf numFmtId="173" fontId="0" fillId="0" borderId="0" xfId="219" applyNumberFormat="1">
      <alignment/>
      <protection/>
    </xf>
    <xf numFmtId="173" fontId="0" fillId="0" borderId="0" xfId="219" applyNumberFormat="1" applyAlignment="1">
      <alignment horizontal="right"/>
      <protection/>
    </xf>
    <xf numFmtId="0" fontId="4" fillId="0" borderId="0" xfId="219" applyFont="1" applyAlignment="1">
      <alignment horizontal="left"/>
      <protection/>
    </xf>
    <xf numFmtId="49" fontId="0" fillId="0" borderId="0" xfId="219" applyNumberFormat="1" applyAlignment="1">
      <alignment horizontal="left"/>
      <protection/>
    </xf>
    <xf numFmtId="190" fontId="0" fillId="0" borderId="10" xfId="219" applyNumberFormat="1" applyBorder="1" applyAlignment="1">
      <alignment horizontal="right"/>
      <protection/>
    </xf>
    <xf numFmtId="190" fontId="0" fillId="0" borderId="26" xfId="219" applyNumberFormat="1" applyBorder="1">
      <alignment/>
      <protection/>
    </xf>
    <xf numFmtId="190" fontId="0" fillId="0" borderId="16" xfId="219" applyNumberFormat="1" applyBorder="1" applyAlignment="1">
      <alignment horizontal="right"/>
      <protection/>
    </xf>
    <xf numFmtId="190" fontId="0" fillId="0" borderId="26" xfId="219" applyNumberFormat="1" applyBorder="1" applyAlignment="1">
      <alignment horizontal="right"/>
      <protection/>
    </xf>
    <xf numFmtId="190" fontId="0" fillId="0" borderId="16" xfId="219" applyNumberFormat="1" applyBorder="1">
      <alignment/>
      <protection/>
    </xf>
    <xf numFmtId="190" fontId="0" fillId="0" borderId="23" xfId="219" applyNumberFormat="1" applyBorder="1">
      <alignment/>
      <protection/>
    </xf>
    <xf numFmtId="0" fontId="0" fillId="0" borderId="16" xfId="219" applyBorder="1" applyAlignment="1">
      <alignment horizontal="left"/>
      <protection/>
    </xf>
    <xf numFmtId="234" fontId="0" fillId="0" borderId="13" xfId="219" applyNumberFormat="1" applyBorder="1">
      <alignment/>
      <protection/>
    </xf>
    <xf numFmtId="234" fontId="0" fillId="0" borderId="1" xfId="219" applyNumberFormat="1" applyBorder="1">
      <alignment/>
      <protection/>
    </xf>
    <xf numFmtId="234" fontId="0" fillId="0" borderId="27" xfId="219" applyNumberFormat="1" applyBorder="1">
      <alignment/>
      <protection/>
    </xf>
    <xf numFmtId="234" fontId="0" fillId="0" borderId="30" xfId="219" applyNumberFormat="1" applyBorder="1">
      <alignment/>
      <protection/>
    </xf>
    <xf numFmtId="0" fontId="0" fillId="0" borderId="1" xfId="219" applyBorder="1" applyAlignment="1">
      <alignment horizontal="left"/>
      <protection/>
    </xf>
    <xf numFmtId="234" fontId="0" fillId="0" borderId="25" xfId="219" applyNumberFormat="1" applyBorder="1" applyAlignment="1">
      <alignment horizontal="right"/>
      <protection/>
    </xf>
    <xf numFmtId="234" fontId="0" fillId="0" borderId="16" xfId="219" applyNumberFormat="1" applyBorder="1">
      <alignment/>
      <protection/>
    </xf>
    <xf numFmtId="234" fontId="0" fillId="0" borderId="16" xfId="219" applyNumberFormat="1" applyBorder="1" applyAlignment="1">
      <alignment horizontal="right"/>
      <protection/>
    </xf>
    <xf numFmtId="234" fontId="0" fillId="0" borderId="26" xfId="219" applyNumberFormat="1" applyBorder="1" applyAlignment="1">
      <alignment horizontal="right"/>
      <protection/>
    </xf>
    <xf numFmtId="234" fontId="0" fillId="0" borderId="23" xfId="219" applyNumberFormat="1" applyBorder="1">
      <alignment/>
      <protection/>
    </xf>
    <xf numFmtId="0" fontId="0" fillId="0" borderId="1" xfId="219" applyBorder="1" applyAlignment="1">
      <alignment horizontal="center"/>
      <protection/>
    </xf>
    <xf numFmtId="197" fontId="0" fillId="0" borderId="13" xfId="219" applyNumberFormat="1" applyBorder="1">
      <alignment/>
      <protection/>
    </xf>
    <xf numFmtId="197" fontId="0" fillId="0" borderId="27" xfId="219" applyNumberFormat="1" applyBorder="1">
      <alignment/>
      <protection/>
    </xf>
    <xf numFmtId="197" fontId="0" fillId="0" borderId="1" xfId="219" applyNumberFormat="1" applyBorder="1">
      <alignment/>
      <protection/>
    </xf>
    <xf numFmtId="197" fontId="0" fillId="0" borderId="30" xfId="219" applyNumberFormat="1" applyBorder="1">
      <alignment/>
      <protection/>
    </xf>
    <xf numFmtId="190" fontId="0" fillId="0" borderId="13" xfId="219" applyNumberFormat="1" applyBorder="1">
      <alignment/>
      <protection/>
    </xf>
    <xf numFmtId="190" fontId="0" fillId="0" borderId="27" xfId="219" applyNumberFormat="1" applyBorder="1">
      <alignment/>
      <protection/>
    </xf>
    <xf numFmtId="190" fontId="0" fillId="0" borderId="1" xfId="219" applyNumberFormat="1" applyBorder="1">
      <alignment/>
      <protection/>
    </xf>
    <xf numFmtId="190" fontId="0" fillId="0" borderId="30" xfId="219" applyNumberFormat="1" applyBorder="1">
      <alignment/>
      <protection/>
    </xf>
    <xf numFmtId="190" fontId="0" fillId="0" borderId="0" xfId="263" applyNumberFormat="1" applyFont="1">
      <alignment/>
      <protection/>
    </xf>
    <xf numFmtId="190" fontId="0" fillId="0" borderId="27" xfId="263" applyNumberFormat="1" applyFont="1" applyBorder="1">
      <alignment/>
      <protection/>
    </xf>
    <xf numFmtId="190" fontId="0" fillId="0" borderId="1" xfId="263" applyNumberFormat="1" applyFont="1" applyBorder="1">
      <alignment/>
      <protection/>
    </xf>
    <xf numFmtId="190" fontId="0" fillId="0" borderId="30" xfId="263" applyNumberFormat="1" applyFont="1" applyBorder="1">
      <alignment/>
      <protection/>
    </xf>
    <xf numFmtId="190" fontId="0" fillId="0" borderId="25" xfId="219" applyNumberFormat="1" applyBorder="1" applyAlignment="1">
      <alignment horizontal="right"/>
      <protection/>
    </xf>
    <xf numFmtId="197" fontId="0" fillId="0" borderId="0" xfId="263" applyNumberFormat="1" applyFont="1">
      <alignment/>
      <protection/>
    </xf>
    <xf numFmtId="197" fontId="0" fillId="0" borderId="27" xfId="263" applyNumberFormat="1" applyFont="1" applyBorder="1">
      <alignment/>
      <protection/>
    </xf>
    <xf numFmtId="197" fontId="0" fillId="0" borderId="1" xfId="263" applyNumberFormat="1" applyFont="1" applyBorder="1">
      <alignment/>
      <protection/>
    </xf>
    <xf numFmtId="197" fontId="0" fillId="0" borderId="30" xfId="263" applyNumberFormat="1" applyFont="1" applyBorder="1">
      <alignment/>
      <protection/>
    </xf>
    <xf numFmtId="49" fontId="0" fillId="0" borderId="1" xfId="219" applyNumberFormat="1" applyBorder="1" applyAlignment="1">
      <alignment horizontal="left"/>
      <protection/>
    </xf>
    <xf numFmtId="200" fontId="0" fillId="0" borderId="25" xfId="219" applyNumberFormat="1" applyBorder="1" applyAlignment="1">
      <alignment horizontal="right"/>
      <protection/>
    </xf>
    <xf numFmtId="200" fontId="0" fillId="0" borderId="16" xfId="219" applyNumberFormat="1" applyBorder="1">
      <alignment/>
      <protection/>
    </xf>
    <xf numFmtId="200" fontId="0" fillId="0" borderId="16" xfId="219" applyNumberFormat="1" applyBorder="1" applyAlignment="1">
      <alignment horizontal="right"/>
      <protection/>
    </xf>
    <xf numFmtId="200" fontId="0" fillId="0" borderId="26" xfId="219" applyNumberFormat="1" applyBorder="1" applyAlignment="1">
      <alignment horizontal="right"/>
      <protection/>
    </xf>
    <xf numFmtId="200" fontId="0" fillId="0" borderId="23" xfId="219" applyNumberFormat="1" applyBorder="1">
      <alignment/>
      <protection/>
    </xf>
    <xf numFmtId="190" fontId="0" fillId="0" borderId="13" xfId="219" applyNumberFormat="1" applyBorder="1" applyAlignment="1">
      <alignment horizontal="right"/>
      <protection/>
    </xf>
    <xf numFmtId="190" fontId="0" fillId="0" borderId="1" xfId="219" applyNumberFormat="1" applyBorder="1" applyAlignment="1">
      <alignment horizontal="right"/>
      <protection/>
    </xf>
    <xf numFmtId="190" fontId="0" fillId="0" borderId="27" xfId="219" applyNumberFormat="1" applyBorder="1" applyAlignment="1">
      <alignment horizontal="right"/>
      <protection/>
    </xf>
    <xf numFmtId="190" fontId="0" fillId="0" borderId="0" xfId="219" applyNumberFormat="1">
      <alignment/>
      <protection/>
    </xf>
    <xf numFmtId="0" fontId="0" fillId="0" borderId="13" xfId="219" applyBorder="1">
      <alignment/>
      <protection/>
    </xf>
    <xf numFmtId="0" fontId="0" fillId="0" borderId="1" xfId="219" applyBorder="1">
      <alignment/>
      <protection/>
    </xf>
    <xf numFmtId="0" fontId="0" fillId="0" borderId="32" xfId="219" applyBorder="1">
      <alignment/>
      <protection/>
    </xf>
    <xf numFmtId="0" fontId="0" fillId="0" borderId="30" xfId="219" applyBorder="1">
      <alignment/>
      <protection/>
    </xf>
    <xf numFmtId="49" fontId="0" fillId="0" borderId="1" xfId="219" applyNumberFormat="1" applyBorder="1" applyAlignment="1">
      <alignment horizontal="right"/>
      <protection/>
    </xf>
    <xf numFmtId="0" fontId="1" fillId="0" borderId="0" xfId="219" applyFont="1" applyAlignment="1">
      <alignment horizontal="center" vertical="center" wrapText="1"/>
      <protection/>
    </xf>
    <xf numFmtId="0" fontId="1" fillId="0" borderId="44" xfId="219" applyFont="1" applyBorder="1" applyAlignment="1">
      <alignment horizontal="center" wrapText="1"/>
      <protection/>
    </xf>
    <xf numFmtId="0" fontId="1" fillId="0" borderId="55" xfId="219" applyFont="1" applyBorder="1" applyAlignment="1">
      <alignment horizontal="center" wrapText="1"/>
      <protection/>
    </xf>
    <xf numFmtId="0" fontId="1" fillId="0" borderId="12" xfId="219" applyFont="1" applyBorder="1" applyAlignment="1">
      <alignment horizontal="center" wrapText="1"/>
      <protection/>
    </xf>
    <xf numFmtId="49" fontId="1" fillId="0" borderId="55" xfId="219" applyNumberFormat="1" applyFont="1" applyBorder="1" applyAlignment="1">
      <alignment horizontal="center" wrapText="1"/>
      <protection/>
    </xf>
    <xf numFmtId="49" fontId="1" fillId="0" borderId="47" xfId="219" applyNumberFormat="1" applyFont="1" applyBorder="1" applyAlignment="1">
      <alignment horizontal="center" wrapText="1"/>
      <protection/>
    </xf>
    <xf numFmtId="0" fontId="0" fillId="0" borderId="0" xfId="219" applyAlignment="1">
      <alignment horizontal="centerContinuous"/>
      <protection/>
    </xf>
    <xf numFmtId="49" fontId="0" fillId="0" borderId="0" xfId="219" applyNumberFormat="1" applyAlignment="1">
      <alignment horizontal="centerContinuous"/>
      <protection/>
    </xf>
    <xf numFmtId="49" fontId="0" fillId="0" borderId="0" xfId="195" applyNumberFormat="1" applyAlignment="1">
      <alignment horizontal="right"/>
      <protection/>
    </xf>
    <xf numFmtId="167" fontId="5" fillId="0" borderId="0" xfId="195" applyNumberFormat="1" applyFont="1" applyAlignment="1" quotePrefix="1">
      <alignment horizontal="left"/>
      <protection/>
    </xf>
    <xf numFmtId="0" fontId="0" fillId="0" borderId="10" xfId="195" applyBorder="1" applyAlignment="1">
      <alignment vertical="center"/>
      <protection/>
    </xf>
    <xf numFmtId="0" fontId="0" fillId="0" borderId="26" xfId="195" applyBorder="1" applyAlignment="1">
      <alignment vertical="center"/>
      <protection/>
    </xf>
    <xf numFmtId="0" fontId="0" fillId="0" borderId="37" xfId="195" applyBorder="1" applyAlignment="1">
      <alignment vertical="center"/>
      <protection/>
    </xf>
    <xf numFmtId="204" fontId="0" fillId="0" borderId="23" xfId="195" applyNumberFormat="1" applyBorder="1" applyAlignment="1">
      <alignment horizontal="right" vertical="center"/>
      <protection/>
    </xf>
    <xf numFmtId="200" fontId="0" fillId="0" borderId="0" xfId="195" applyNumberFormat="1" applyAlignment="1">
      <alignment vertical="center"/>
      <protection/>
    </xf>
    <xf numFmtId="204" fontId="0" fillId="0" borderId="27" xfId="195" applyNumberFormat="1" applyBorder="1" applyAlignment="1">
      <alignment vertical="center"/>
      <protection/>
    </xf>
    <xf numFmtId="204" fontId="0" fillId="0" borderId="29" xfId="195" applyNumberFormat="1" applyBorder="1" applyAlignment="1">
      <alignment vertical="center"/>
      <protection/>
    </xf>
    <xf numFmtId="190" fontId="0" fillId="0" borderId="30" xfId="195" applyNumberFormat="1" applyBorder="1" applyAlignment="1">
      <alignment vertical="center"/>
      <protection/>
    </xf>
    <xf numFmtId="0" fontId="0" fillId="0" borderId="1" xfId="246" applyFont="1" applyBorder="1" applyAlignment="1">
      <alignment horizontal="left" vertical="center" wrapText="1" indent="1"/>
      <protection/>
    </xf>
    <xf numFmtId="173" fontId="0" fillId="0" borderId="0" xfId="195" applyNumberFormat="1">
      <alignment/>
      <protection/>
    </xf>
    <xf numFmtId="0" fontId="7" fillId="0" borderId="0" xfId="246">
      <alignment/>
      <protection/>
    </xf>
    <xf numFmtId="204" fontId="0" fillId="0" borderId="27" xfId="195" applyNumberFormat="1" applyBorder="1">
      <alignment/>
      <protection/>
    </xf>
    <xf numFmtId="204" fontId="0" fillId="0" borderId="29" xfId="195" applyNumberFormat="1" applyBorder="1">
      <alignment/>
      <protection/>
    </xf>
    <xf numFmtId="49" fontId="0" fillId="0" borderId="1" xfId="246" applyNumberFormat="1" applyFont="1" applyBorder="1" applyAlignment="1">
      <alignment horizontal="left" vertical="center" wrapText="1" indent="1"/>
      <protection/>
    </xf>
    <xf numFmtId="200" fontId="41" fillId="0" borderId="0" xfId="246" applyNumberFormat="1" applyFont="1" applyAlignment="1">
      <alignment horizontal="right"/>
      <protection/>
    </xf>
    <xf numFmtId="204" fontId="41" fillId="0" borderId="27" xfId="246" applyNumberFormat="1" applyFont="1" applyBorder="1" applyAlignment="1">
      <alignment horizontal="right"/>
      <protection/>
    </xf>
    <xf numFmtId="204" fontId="41" fillId="0" borderId="29" xfId="246" applyNumberFormat="1" applyFont="1" applyBorder="1" applyAlignment="1">
      <alignment horizontal="right"/>
      <protection/>
    </xf>
    <xf numFmtId="0" fontId="47" fillId="0" borderId="12" xfId="195" applyFont="1" applyBorder="1" applyAlignment="1">
      <alignment horizontal="center" wrapText="1"/>
      <protection/>
    </xf>
    <xf numFmtId="0" fontId="47" fillId="0" borderId="65" xfId="195" applyFont="1" applyBorder="1" applyAlignment="1">
      <alignment horizontal="center" wrapText="1"/>
      <protection/>
    </xf>
    <xf numFmtId="0" fontId="47" fillId="0" borderId="23" xfId="195" applyFont="1" applyBorder="1" applyAlignment="1">
      <alignment horizontal="center" wrapText="1"/>
      <protection/>
    </xf>
    <xf numFmtId="0" fontId="47" fillId="0" borderId="24" xfId="195" applyFont="1" applyBorder="1" applyAlignment="1">
      <alignment horizontal="center" wrapText="1"/>
      <protection/>
    </xf>
    <xf numFmtId="204" fontId="41" fillId="0" borderId="0" xfId="246" applyNumberFormat="1" applyFont="1" applyAlignment="1">
      <alignment horizontal="right"/>
      <protection/>
    </xf>
    <xf numFmtId="204" fontId="0" fillId="0" borderId="0" xfId="195" applyNumberFormat="1" applyAlignment="1">
      <alignment horizontal="right"/>
      <protection/>
    </xf>
    <xf numFmtId="49" fontId="0" fillId="0" borderId="0" xfId="246" applyNumberFormat="1" applyFont="1" applyAlignment="1">
      <alignment horizontal="left" vertical="center" wrapText="1" indent="1"/>
      <protection/>
    </xf>
    <xf numFmtId="173" fontId="5" fillId="0" borderId="0" xfId="195" applyNumberFormat="1" applyFont="1">
      <alignment/>
      <protection/>
    </xf>
    <xf numFmtId="200" fontId="41" fillId="0" borderId="10" xfId="246" applyNumberFormat="1" applyFont="1" applyBorder="1" applyAlignment="1">
      <alignment horizontal="right"/>
      <protection/>
    </xf>
    <xf numFmtId="204" fontId="41" fillId="0" borderId="26" xfId="246" applyNumberFormat="1" applyFont="1" applyBorder="1" applyAlignment="1">
      <alignment horizontal="right"/>
      <protection/>
    </xf>
    <xf numFmtId="204" fontId="41" fillId="0" borderId="37" xfId="246" applyNumberFormat="1" applyFont="1" applyBorder="1" applyAlignment="1">
      <alignment horizontal="right"/>
      <protection/>
    </xf>
    <xf numFmtId="204" fontId="0" fillId="0" borderId="23" xfId="195" applyNumberFormat="1" applyBorder="1" applyAlignment="1">
      <alignment horizontal="right"/>
      <protection/>
    </xf>
    <xf numFmtId="49" fontId="0" fillId="0" borderId="16" xfId="246" applyNumberFormat="1" applyFont="1" applyBorder="1" applyAlignment="1">
      <alignment horizontal="left" vertical="center" wrapText="1" indent="1"/>
      <protection/>
    </xf>
    <xf numFmtId="0" fontId="0" fillId="0" borderId="1" xfId="246" applyFont="1" applyBorder="1" applyAlignment="1">
      <alignment horizontal="left" vertical="center" wrapText="1"/>
      <protection/>
    </xf>
    <xf numFmtId="189" fontId="0" fillId="0" borderId="0" xfId="195" applyNumberFormat="1" applyAlignment="1">
      <alignment horizontal="right" vertical="center"/>
      <protection/>
    </xf>
    <xf numFmtId="189" fontId="0" fillId="0" borderId="27" xfId="195" applyNumberFormat="1" applyBorder="1" applyAlignment="1">
      <alignment horizontal="right" vertical="center"/>
      <protection/>
    </xf>
    <xf numFmtId="189" fontId="0" fillId="0" borderId="29" xfId="195" applyNumberFormat="1" applyBorder="1" applyAlignment="1">
      <alignment horizontal="right" vertical="center"/>
      <protection/>
    </xf>
    <xf numFmtId="0" fontId="0" fillId="0" borderId="0" xfId="195" applyAlignment="1">
      <alignment vertical="center"/>
      <protection/>
    </xf>
    <xf numFmtId="0" fontId="0" fillId="0" borderId="27" xfId="195" applyBorder="1" applyAlignment="1">
      <alignment vertical="center"/>
      <protection/>
    </xf>
    <xf numFmtId="0" fontId="0" fillId="0" borderId="29" xfId="195" applyBorder="1" applyAlignment="1">
      <alignment vertical="center"/>
      <protection/>
    </xf>
    <xf numFmtId="189" fontId="0" fillId="0" borderId="10" xfId="195" applyNumberFormat="1" applyBorder="1" applyAlignment="1">
      <alignment horizontal="right" vertical="center"/>
      <protection/>
    </xf>
    <xf numFmtId="189" fontId="0" fillId="0" borderId="26" xfId="195" applyNumberFormat="1" applyBorder="1" applyAlignment="1">
      <alignment horizontal="right" vertical="center"/>
      <protection/>
    </xf>
    <xf numFmtId="189" fontId="0" fillId="0" borderId="37" xfId="195" applyNumberFormat="1" applyBorder="1" applyAlignment="1">
      <alignment horizontal="right" vertical="center"/>
      <protection/>
    </xf>
    <xf numFmtId="190" fontId="0" fillId="0" borderId="23" xfId="195" applyNumberFormat="1" applyBorder="1" applyAlignment="1">
      <alignment vertical="center"/>
      <protection/>
    </xf>
    <xf numFmtId="49" fontId="0" fillId="0" borderId="1" xfId="35" applyNumberFormat="1" applyBorder="1" applyAlignment="1">
      <alignment horizontal="center" vertical="center"/>
      <protection/>
    </xf>
    <xf numFmtId="191" fontId="0" fillId="0" borderId="30" xfId="195" applyNumberFormat="1" applyBorder="1">
      <alignment/>
      <protection/>
    </xf>
    <xf numFmtId="49" fontId="0" fillId="0" borderId="1" xfId="195" applyNumberFormat="1" applyBorder="1" applyAlignment="1">
      <alignment horizontal="right"/>
      <protection/>
    </xf>
    <xf numFmtId="49" fontId="0" fillId="0" borderId="0" xfId="195" applyNumberFormat="1" applyAlignment="1">
      <alignment horizontal="center"/>
      <protection/>
    </xf>
    <xf numFmtId="197" fontId="0" fillId="0" borderId="0" xfId="195" applyNumberFormat="1">
      <alignment/>
      <protection/>
    </xf>
    <xf numFmtId="197" fontId="0" fillId="0" borderId="10" xfId="195" applyNumberFormat="1" applyBorder="1">
      <alignment/>
      <protection/>
    </xf>
    <xf numFmtId="197" fontId="0" fillId="0" borderId="26" xfId="195" applyNumberFormat="1" applyBorder="1">
      <alignment/>
      <protection/>
    </xf>
    <xf numFmtId="197" fontId="0" fillId="0" borderId="27" xfId="195" applyNumberFormat="1" applyBorder="1" applyAlignment="1">
      <alignment horizontal="right" vertical="center"/>
      <protection/>
    </xf>
    <xf numFmtId="190" fontId="0" fillId="0" borderId="27" xfId="195" applyNumberFormat="1" applyBorder="1" applyAlignment="1">
      <alignment vertical="center"/>
      <protection/>
    </xf>
    <xf numFmtId="220" fontId="0" fillId="0" borderId="1" xfId="246" applyNumberFormat="1" applyFont="1" applyBorder="1" applyAlignment="1">
      <alignment horizontal="left" vertical="center" wrapText="1"/>
      <protection/>
    </xf>
    <xf numFmtId="235" fontId="0" fillId="0" borderId="1" xfId="195" applyNumberFormat="1" applyBorder="1">
      <alignment/>
      <protection/>
    </xf>
    <xf numFmtId="197" fontId="0" fillId="0" borderId="0" xfId="195" applyNumberFormat="1" applyAlignment="1">
      <alignment horizontal="right" vertical="center"/>
      <protection/>
    </xf>
    <xf numFmtId="197" fontId="0" fillId="0" borderId="27" xfId="195" applyNumberFormat="1" applyBorder="1">
      <alignment/>
      <protection/>
    </xf>
    <xf numFmtId="49" fontId="0" fillId="0" borderId="1" xfId="195" applyNumberFormat="1" applyBorder="1" applyAlignment="1">
      <alignment horizontal="center"/>
      <protection/>
    </xf>
    <xf numFmtId="0" fontId="0" fillId="0" borderId="32" xfId="195" applyBorder="1">
      <alignment/>
      <protection/>
    </xf>
    <xf numFmtId="191" fontId="0" fillId="0" borderId="27" xfId="195" applyNumberFormat="1" applyBorder="1">
      <alignment/>
      <protection/>
    </xf>
    <xf numFmtId="0" fontId="1" fillId="0" borderId="66" xfId="195" applyFont="1" applyBorder="1" applyAlignment="1">
      <alignment horizontal="center" wrapText="1"/>
      <protection/>
    </xf>
    <xf numFmtId="0" fontId="1" fillId="0" borderId="28" xfId="195" applyFont="1" applyBorder="1" applyAlignment="1">
      <alignment horizontal="center" wrapText="1"/>
      <protection/>
    </xf>
    <xf numFmtId="0" fontId="1" fillId="0" borderId="67" xfId="195" applyFont="1" applyBorder="1" applyAlignment="1">
      <alignment horizontal="center" wrapText="1"/>
      <protection/>
    </xf>
    <xf numFmtId="190" fontId="0" fillId="0" borderId="25" xfId="95" applyNumberFormat="1" applyFont="1" applyBorder="1" applyAlignment="1">
      <alignment horizontal="right"/>
    </xf>
    <xf numFmtId="190" fontId="0" fillId="0" borderId="26" xfId="95" applyNumberFormat="1" applyFont="1" applyBorder="1" applyAlignment="1">
      <alignment horizontal="right"/>
    </xf>
    <xf numFmtId="190" fontId="0" fillId="0" borderId="16" xfId="95" applyNumberFormat="1" applyFont="1" applyBorder="1" applyAlignment="1">
      <alignment horizontal="right"/>
    </xf>
    <xf numFmtId="190" fontId="0" fillId="0" borderId="23" xfId="95" applyNumberFormat="1" applyFont="1" applyBorder="1" applyAlignment="1">
      <alignment horizontal="right"/>
    </xf>
    <xf numFmtId="236" fontId="0" fillId="0" borderId="13" xfId="95" applyNumberFormat="1" applyFont="1" applyBorder="1" applyAlignment="1">
      <alignment horizontal="right"/>
    </xf>
    <xf numFmtId="236" fontId="0" fillId="0" borderId="27" xfId="95" applyNumberFormat="1" applyFont="1" applyBorder="1" applyAlignment="1">
      <alignment horizontal="right"/>
    </xf>
    <xf numFmtId="236" fontId="0" fillId="0" borderId="1" xfId="95" applyNumberFormat="1" applyFont="1" applyBorder="1" applyAlignment="1">
      <alignment horizontal="right"/>
    </xf>
    <xf numFmtId="236" fontId="0" fillId="0" borderId="30" xfId="95" applyNumberFormat="1" applyFont="1" applyBorder="1" applyAlignment="1">
      <alignment horizontal="right"/>
    </xf>
    <xf numFmtId="190" fontId="0" fillId="0" borderId="13" xfId="95" applyNumberFormat="1" applyFont="1" applyBorder="1" applyAlignment="1">
      <alignment horizontal="right"/>
    </xf>
    <xf numFmtId="190" fontId="0" fillId="0" borderId="27" xfId="95" applyNumberFormat="1" applyFont="1" applyBorder="1" applyAlignment="1">
      <alignment horizontal="right"/>
    </xf>
    <xf numFmtId="190" fontId="0" fillId="0" borderId="1" xfId="95" applyNumberFormat="1" applyFont="1" applyBorder="1" applyAlignment="1">
      <alignment horizontal="right"/>
    </xf>
    <xf numFmtId="190" fontId="0" fillId="0" borderId="30" xfId="95" applyNumberFormat="1" applyFont="1" applyBorder="1" applyAlignment="1">
      <alignment horizontal="right"/>
    </xf>
    <xf numFmtId="0" fontId="34" fillId="0" borderId="1" xfId="195" applyFont="1" applyBorder="1" applyAlignment="1">
      <alignment horizontal="left" wrapText="1"/>
      <protection/>
    </xf>
    <xf numFmtId="0" fontId="0" fillId="0" borderId="1" xfId="35" applyNumberFormat="1" applyBorder="1" applyAlignment="1">
      <alignment horizontal="left" indent="1"/>
      <protection/>
    </xf>
    <xf numFmtId="0" fontId="0" fillId="0" borderId="1" xfId="35" applyNumberFormat="1" applyBorder="1" applyAlignment="1">
      <alignment horizontal="left" indent="3"/>
      <protection/>
    </xf>
    <xf numFmtId="0" fontId="0" fillId="0" borderId="1" xfId="35" applyNumberFormat="1" applyBorder="1" applyAlignment="1">
      <alignment horizontal="left" indent="2"/>
      <protection/>
    </xf>
    <xf numFmtId="0" fontId="0" fillId="0" borderId="1" xfId="195" applyBorder="1" applyAlignment="1">
      <alignment horizontal="left" indent="1"/>
      <protection/>
    </xf>
    <xf numFmtId="0" fontId="0" fillId="0" borderId="1" xfId="49" applyNumberFormat="1">
      <alignment/>
      <protection/>
    </xf>
    <xf numFmtId="0" fontId="0" fillId="0" borderId="1" xfId="49" applyNumberFormat="1" applyAlignment="1">
      <alignment horizontal="center"/>
      <protection/>
    </xf>
    <xf numFmtId="173" fontId="0" fillId="0" borderId="32" xfId="195" applyNumberFormat="1" applyBorder="1">
      <alignment/>
      <protection/>
    </xf>
    <xf numFmtId="173" fontId="0" fillId="0" borderId="39" xfId="195" applyNumberFormat="1" applyBorder="1">
      <alignment/>
      <protection/>
    </xf>
    <xf numFmtId="0" fontId="1" fillId="0" borderId="43" xfId="195" applyFont="1" applyBorder="1" applyAlignment="1">
      <alignment horizontal="center" wrapText="1"/>
      <protection/>
    </xf>
    <xf numFmtId="0" fontId="1" fillId="0" borderId="22" xfId="195" applyFont="1" applyBorder="1" applyAlignment="1">
      <alignment horizontal="centerContinuous" wrapText="1"/>
      <protection/>
    </xf>
    <xf numFmtId="190" fontId="0" fillId="0" borderId="26" xfId="195" applyNumberFormat="1" applyBorder="1" applyAlignment="1">
      <alignment horizontal="right"/>
      <protection/>
    </xf>
    <xf numFmtId="189" fontId="0" fillId="0" borderId="13" xfId="95" applyNumberFormat="1" applyFont="1" applyBorder="1" applyAlignment="1">
      <alignment horizontal="right"/>
    </xf>
    <xf numFmtId="0" fontId="0" fillId="0" borderId="1" xfId="35" applyNumberFormat="1" applyBorder="1">
      <alignment/>
      <protection/>
    </xf>
    <xf numFmtId="49" fontId="5" fillId="0" borderId="0" xfId="188" applyNumberFormat="1" applyFont="1">
      <alignment/>
      <protection/>
    </xf>
    <xf numFmtId="0" fontId="6" fillId="0" borderId="0" xfId="188" applyFont="1">
      <alignment/>
      <protection/>
    </xf>
    <xf numFmtId="0" fontId="5" fillId="0" borderId="0" xfId="197" applyFont="1">
      <alignment/>
      <protection/>
    </xf>
    <xf numFmtId="190" fontId="0" fillId="0" borderId="10" xfId="188" applyNumberFormat="1" applyBorder="1" applyAlignment="1">
      <alignment horizontal="right"/>
      <protection/>
    </xf>
    <xf numFmtId="190" fontId="0" fillId="0" borderId="16" xfId="188" applyNumberFormat="1" applyBorder="1" applyAlignment="1">
      <alignment horizontal="right"/>
      <protection/>
    </xf>
    <xf numFmtId="237" fontId="0" fillId="0" borderId="0" xfId="188" applyNumberFormat="1">
      <alignment/>
      <protection/>
    </xf>
    <xf numFmtId="189" fontId="0" fillId="0" borderId="0" xfId="188" applyNumberFormat="1" applyAlignment="1">
      <alignment horizontal="right"/>
      <protection/>
    </xf>
    <xf numFmtId="236" fontId="0" fillId="0" borderId="1" xfId="188" applyNumberFormat="1" applyBorder="1" applyAlignment="1">
      <alignment horizontal="right"/>
      <protection/>
    </xf>
    <xf numFmtId="190" fontId="0" fillId="0" borderId="1" xfId="188" applyNumberFormat="1" applyBorder="1" applyAlignment="1">
      <alignment horizontal="right"/>
      <protection/>
    </xf>
    <xf numFmtId="189" fontId="0" fillId="0" borderId="1" xfId="188" applyNumberFormat="1" applyBorder="1" applyAlignment="1">
      <alignment horizontal="right"/>
      <protection/>
    </xf>
    <xf numFmtId="238" fontId="0" fillId="0" borderId="1" xfId="188" applyNumberFormat="1" applyBorder="1" applyAlignment="1">
      <alignment horizontal="left"/>
      <protection/>
    </xf>
    <xf numFmtId="4" fontId="0" fillId="0" borderId="0" xfId="188" applyNumberFormat="1">
      <alignment/>
      <protection/>
    </xf>
    <xf numFmtId="198" fontId="0" fillId="0" borderId="0" xfId="188" applyNumberFormat="1" applyAlignment="1">
      <alignment horizontal="right"/>
      <protection/>
    </xf>
    <xf numFmtId="198" fontId="0" fillId="0" borderId="1" xfId="188" applyNumberFormat="1" applyBorder="1" applyAlignment="1">
      <alignment horizontal="right"/>
      <protection/>
    </xf>
    <xf numFmtId="189" fontId="0" fillId="0" borderId="27" xfId="95" applyNumberFormat="1" applyFont="1" applyBorder="1" applyAlignment="1">
      <alignment horizontal="right"/>
    </xf>
    <xf numFmtId="0" fontId="1" fillId="0" borderId="0" xfId="188" applyFont="1" applyAlignment="1">
      <alignment horizontal="center"/>
      <protection/>
    </xf>
    <xf numFmtId="0" fontId="1" fillId="0" borderId="10" xfId="188" applyFont="1" applyBorder="1" applyAlignment="1">
      <alignment horizontal="center"/>
      <protection/>
    </xf>
    <xf numFmtId="0" fontId="1" fillId="0" borderId="16" xfId="188" applyFont="1" applyBorder="1" applyAlignment="1">
      <alignment horizontal="center"/>
      <protection/>
    </xf>
    <xf numFmtId="0" fontId="1" fillId="0" borderId="16" xfId="188" applyFont="1" applyBorder="1" applyAlignment="1">
      <alignment horizontal="center" wrapText="1"/>
      <protection/>
    </xf>
    <xf numFmtId="0" fontId="1" fillId="0" borderId="0" xfId="188" applyFont="1" applyAlignment="1">
      <alignment horizontal="center" vertical="center"/>
      <protection/>
    </xf>
    <xf numFmtId="0" fontId="1" fillId="0" borderId="18" xfId="188" applyFont="1" applyBorder="1" applyAlignment="1">
      <alignment horizontal="centerContinuous" vertical="center"/>
      <protection/>
    </xf>
    <xf numFmtId="0" fontId="1" fillId="0" borderId="22" xfId="188" applyFont="1" applyBorder="1" applyAlignment="1">
      <alignment horizontal="centerContinuous" vertical="center"/>
      <protection/>
    </xf>
    <xf numFmtId="0" fontId="1" fillId="0" borderId="17" xfId="188" applyFont="1" applyBorder="1" applyAlignment="1">
      <alignment horizontal="center" vertical="center"/>
      <protection/>
    </xf>
    <xf numFmtId="0" fontId="0" fillId="0" borderId="0" xfId="188" applyAlignment="1">
      <alignment horizontal="centerContinuous"/>
      <protection/>
    </xf>
    <xf numFmtId="198" fontId="0" fillId="0" borderId="10" xfId="195" applyNumberFormat="1" applyBorder="1">
      <alignment/>
      <protection/>
    </xf>
    <xf numFmtId="198" fontId="0" fillId="0" borderId="0" xfId="195" applyNumberFormat="1">
      <alignment/>
      <protection/>
    </xf>
    <xf numFmtId="198" fontId="0" fillId="0" borderId="13" xfId="195" applyNumberFormat="1" applyBorder="1">
      <alignment/>
      <protection/>
    </xf>
    <xf numFmtId="0" fontId="1" fillId="0" borderId="28" xfId="195" applyFont="1" applyBorder="1" applyAlignment="1">
      <alignment horizontal="centerContinuous" wrapText="1"/>
      <protection/>
    </xf>
    <xf numFmtId="198" fontId="0" fillId="0" borderId="25" xfId="195" applyNumberFormat="1" applyBorder="1">
      <alignment/>
      <protection/>
    </xf>
    <xf numFmtId="197" fontId="0" fillId="0" borderId="13" xfId="195" applyNumberFormat="1" applyBorder="1">
      <alignment/>
      <protection/>
    </xf>
    <xf numFmtId="236" fontId="0" fillId="0" borderId="1" xfId="195" applyNumberFormat="1" applyBorder="1" applyAlignment="1">
      <alignment horizontal="right"/>
      <protection/>
    </xf>
    <xf numFmtId="198" fontId="0" fillId="0" borderId="1" xfId="195" applyNumberFormat="1" applyBorder="1">
      <alignment/>
      <protection/>
    </xf>
    <xf numFmtId="0" fontId="34" fillId="0" borderId="0" xfId="195" applyFont="1" applyAlignment="1">
      <alignment horizontal="left" vertical="top" wrapText="1"/>
      <protection/>
    </xf>
    <xf numFmtId="239" fontId="0" fillId="0" borderId="0" xfId="195" applyNumberFormat="1">
      <alignment/>
      <protection/>
    </xf>
    <xf numFmtId="0" fontId="0" fillId="0" borderId="0" xfId="195" applyAlignment="1">
      <alignment wrapText="1"/>
      <protection/>
    </xf>
    <xf numFmtId="240" fontId="1" fillId="0" borderId="22" xfId="195" applyNumberFormat="1" applyFont="1" applyBorder="1" applyAlignment="1">
      <alignment horizontal="center" wrapText="1"/>
      <protection/>
    </xf>
    <xf numFmtId="171" fontId="5" fillId="0" borderId="0" xfId="188" applyNumberFormat="1" applyFont="1" applyAlignment="1">
      <alignment horizontal="left"/>
      <protection/>
    </xf>
    <xf numFmtId="190" fontId="0" fillId="0" borderId="26" xfId="188" applyNumberFormat="1" applyBorder="1" applyAlignment="1">
      <alignment horizontal="right"/>
      <protection/>
    </xf>
    <xf numFmtId="236" fontId="0" fillId="0" borderId="0" xfId="188" applyNumberFormat="1" applyAlignment="1">
      <alignment horizontal="right"/>
      <protection/>
    </xf>
    <xf numFmtId="198" fontId="0" fillId="0" borderId="27" xfId="188" applyNumberFormat="1" applyBorder="1" applyAlignment="1">
      <alignment horizontal="right"/>
      <protection/>
    </xf>
    <xf numFmtId="190" fontId="0" fillId="0" borderId="27" xfId="188" applyNumberFormat="1" applyBorder="1" applyAlignment="1">
      <alignment horizontal="right"/>
      <protection/>
    </xf>
    <xf numFmtId="190" fontId="0" fillId="0" borderId="0" xfId="188" applyNumberFormat="1">
      <alignment/>
      <protection/>
    </xf>
    <xf numFmtId="236" fontId="0" fillId="0" borderId="10" xfId="188" applyNumberFormat="1" applyBorder="1" applyAlignment="1">
      <alignment horizontal="right"/>
      <protection/>
    </xf>
    <xf numFmtId="198" fontId="0" fillId="0" borderId="26" xfId="188" applyNumberFormat="1" applyBorder="1" applyAlignment="1">
      <alignment horizontal="right"/>
      <protection/>
    </xf>
    <xf numFmtId="0" fontId="0" fillId="0" borderId="27" xfId="188" applyBorder="1">
      <alignment/>
      <protection/>
    </xf>
    <xf numFmtId="0" fontId="1" fillId="0" borderId="0" xfId="188" applyFont="1" applyAlignment="1">
      <alignment vertical="center"/>
      <protection/>
    </xf>
    <xf numFmtId="0" fontId="1" fillId="0" borderId="12" xfId="188" applyFont="1" applyBorder="1" applyAlignment="1">
      <alignment horizontal="center"/>
      <protection/>
    </xf>
    <xf numFmtId="0" fontId="1" fillId="0" borderId="0" xfId="188" applyFont="1" applyAlignment="1">
      <alignment horizontal="center" wrapText="1"/>
      <protection/>
    </xf>
    <xf numFmtId="0" fontId="1" fillId="0" borderId="18" xfId="188" applyFont="1" applyBorder="1" applyAlignment="1">
      <alignment horizontal="centerContinuous" wrapText="1"/>
      <protection/>
    </xf>
    <xf numFmtId="0" fontId="1" fillId="0" borderId="28" xfId="188" applyFont="1" applyBorder="1" applyAlignment="1">
      <alignment horizontal="centerContinuous" wrapText="1"/>
      <protection/>
    </xf>
    <xf numFmtId="0" fontId="1" fillId="0" borderId="22" xfId="188" applyFont="1" applyBorder="1" applyAlignment="1">
      <alignment horizontal="centerContinuous" wrapText="1"/>
      <protection/>
    </xf>
    <xf numFmtId="0" fontId="1" fillId="0" borderId="17" xfId="188" applyFont="1" applyBorder="1" applyAlignment="1">
      <alignment horizontal="center" wrapText="1"/>
      <protection/>
    </xf>
    <xf numFmtId="0" fontId="37" fillId="0" borderId="0" xfId="188" applyFont="1">
      <alignment/>
      <protection/>
    </xf>
    <xf numFmtId="0" fontId="18" fillId="0" borderId="0" xfId="251" applyFont="1" applyAlignment="1">
      <alignment horizontal="left"/>
      <protection/>
    </xf>
    <xf numFmtId="167" fontId="5" fillId="0" borderId="0" xfId="219" applyNumberFormat="1" applyFont="1" applyAlignment="1" quotePrefix="1">
      <alignment horizontal="left"/>
      <protection/>
    </xf>
    <xf numFmtId="190" fontId="0" fillId="0" borderId="23" xfId="219" applyNumberFormat="1" applyBorder="1" applyAlignment="1">
      <alignment horizontal="right"/>
      <protection/>
    </xf>
    <xf numFmtId="0" fontId="0" fillId="0" borderId="16" xfId="219" applyBorder="1">
      <alignment/>
      <protection/>
    </xf>
    <xf numFmtId="190" fontId="0" fillId="0" borderId="13" xfId="247" applyNumberFormat="1" applyFont="1" applyBorder="1" applyAlignment="1" quotePrefix="1">
      <alignment horizontal="right"/>
      <protection/>
    </xf>
    <xf numFmtId="190" fontId="0" fillId="0" borderId="27" xfId="247" applyNumberFormat="1" applyFont="1" applyBorder="1" applyAlignment="1" quotePrefix="1">
      <alignment horizontal="right"/>
      <protection/>
    </xf>
    <xf numFmtId="190" fontId="0" fillId="0" borderId="1" xfId="247" applyNumberFormat="1" applyFont="1" applyBorder="1" applyAlignment="1" quotePrefix="1">
      <alignment horizontal="right"/>
      <protection/>
    </xf>
    <xf numFmtId="190" fontId="0" fillId="0" borderId="30" xfId="247" applyNumberFormat="1" applyFont="1" applyBorder="1" applyAlignment="1" quotePrefix="1">
      <alignment horizontal="right"/>
      <protection/>
    </xf>
    <xf numFmtId="0" fontId="0" fillId="0" borderId="0" xfId="248" applyFont="1" applyAlignment="1" quotePrefix="1">
      <alignment horizontal="left" indent="1"/>
      <protection/>
    </xf>
    <xf numFmtId="189" fontId="0" fillId="0" borderId="13" xfId="247" applyNumberFormat="1" applyFont="1" applyBorder="1" applyAlignment="1" quotePrefix="1">
      <alignment horizontal="right"/>
      <protection/>
    </xf>
    <xf numFmtId="189" fontId="0" fillId="0" borderId="27" xfId="247" applyNumberFormat="1" applyFont="1" applyBorder="1" applyAlignment="1" quotePrefix="1">
      <alignment horizontal="right"/>
      <protection/>
    </xf>
    <xf numFmtId="190" fontId="0" fillId="0" borderId="13" xfId="95" applyNumberFormat="1" applyFont="1" applyBorder="1" applyAlignment="1">
      <alignment horizontal="right"/>
    </xf>
    <xf numFmtId="0" fontId="0" fillId="0" borderId="0" xfId="248" applyFont="1" quotePrefix="1">
      <alignment/>
      <protection/>
    </xf>
    <xf numFmtId="190" fontId="0" fillId="0" borderId="13" xfId="248" applyNumberFormat="1" applyFont="1" applyBorder="1" applyAlignment="1" quotePrefix="1">
      <alignment horizontal="right"/>
      <protection/>
    </xf>
    <xf numFmtId="190" fontId="0" fillId="0" borderId="27" xfId="248" applyNumberFormat="1" applyFont="1" applyBorder="1" applyAlignment="1" quotePrefix="1">
      <alignment horizontal="right"/>
      <protection/>
    </xf>
    <xf numFmtId="190" fontId="0" fillId="0" borderId="1" xfId="248" applyNumberFormat="1" applyFont="1" applyBorder="1" applyAlignment="1" quotePrefix="1">
      <alignment horizontal="right"/>
      <protection/>
    </xf>
    <xf numFmtId="190" fontId="0" fillId="0" borderId="30" xfId="248" applyNumberFormat="1" applyFont="1" applyBorder="1" applyAlignment="1" quotePrefix="1">
      <alignment horizontal="right"/>
      <protection/>
    </xf>
    <xf numFmtId="190" fontId="0" fillId="0" borderId="25" xfId="247" applyNumberFormat="1" applyFont="1" applyBorder="1" applyAlignment="1" quotePrefix="1">
      <alignment horizontal="right"/>
      <protection/>
    </xf>
    <xf numFmtId="190" fontId="0" fillId="0" borderId="26" xfId="247" applyNumberFormat="1" applyFont="1" applyBorder="1" applyAlignment="1" quotePrefix="1">
      <alignment horizontal="right"/>
      <protection/>
    </xf>
    <xf numFmtId="190" fontId="0" fillId="0" borderId="16" xfId="247" applyNumberFormat="1" applyFont="1" applyBorder="1" applyAlignment="1" quotePrefix="1">
      <alignment horizontal="right"/>
      <protection/>
    </xf>
    <xf numFmtId="190" fontId="0" fillId="0" borderId="23" xfId="247" applyNumberFormat="1" applyFont="1" applyBorder="1" applyAlignment="1" quotePrefix="1">
      <alignment horizontal="right"/>
      <protection/>
    </xf>
    <xf numFmtId="0" fontId="0" fillId="0" borderId="0" xfId="248" applyFont="1" applyAlignment="1" quotePrefix="1">
      <alignment horizontal="center"/>
      <protection/>
    </xf>
    <xf numFmtId="0" fontId="0" fillId="0" borderId="68" xfId="219" applyBorder="1">
      <alignment/>
      <protection/>
    </xf>
    <xf numFmtId="0" fontId="0" fillId="0" borderId="39" xfId="219" applyBorder="1">
      <alignment/>
      <protection/>
    </xf>
    <xf numFmtId="0" fontId="1" fillId="0" borderId="18" xfId="219" applyFont="1" applyBorder="1" applyAlignment="1">
      <alignment horizontal="center" wrapText="1"/>
      <protection/>
    </xf>
    <xf numFmtId="0" fontId="1" fillId="0" borderId="22" xfId="219" applyFont="1" applyBorder="1" applyAlignment="1">
      <alignment horizontal="center" wrapText="1"/>
      <protection/>
    </xf>
    <xf numFmtId="49" fontId="1" fillId="0" borderId="19" xfId="219" applyNumberFormat="1" applyFont="1" applyBorder="1" applyAlignment="1">
      <alignment horizontal="center" wrapText="1"/>
      <protection/>
    </xf>
    <xf numFmtId="0" fontId="1" fillId="0" borderId="22" xfId="219" applyFont="1" applyBorder="1" applyAlignment="1">
      <alignment horizontal="center"/>
      <protection/>
    </xf>
    <xf numFmtId="0" fontId="4" fillId="0" borderId="0" xfId="219" applyFont="1">
      <alignment/>
      <protection/>
    </xf>
    <xf numFmtId="0" fontId="5" fillId="0" borderId="0" xfId="195" applyFont="1" applyAlignment="1">
      <alignment horizontal="right"/>
      <protection/>
    </xf>
    <xf numFmtId="190" fontId="0" fillId="0" borderId="16" xfId="195" applyNumberFormat="1" applyBorder="1" applyAlignment="1">
      <alignment horizontal="right"/>
      <protection/>
    </xf>
    <xf numFmtId="174" fontId="0" fillId="0" borderId="27" xfId="195" applyNumberFormat="1" applyBorder="1" applyAlignment="1">
      <alignment horizontal="right"/>
      <protection/>
    </xf>
    <xf numFmtId="0" fontId="0" fillId="0" borderId="40" xfId="195" applyBorder="1" applyAlignment="1">
      <alignment horizontal="right"/>
      <protection/>
    </xf>
    <xf numFmtId="0" fontId="94" fillId="0" borderId="0" xfId="195" applyFont="1" applyAlignment="1">
      <alignment horizontal="left"/>
      <protection/>
    </xf>
    <xf numFmtId="197" fontId="0" fillId="0" borderId="25" xfId="195" applyNumberFormat="1" applyBorder="1">
      <alignment/>
      <protection/>
    </xf>
    <xf numFmtId="197" fontId="0" fillId="0" borderId="20" xfId="195" applyNumberFormat="1" applyBorder="1">
      <alignment/>
      <protection/>
    </xf>
    <xf numFmtId="166" fontId="0" fillId="0" borderId="1" xfId="195" applyNumberFormat="1" applyBorder="1">
      <alignment/>
      <protection/>
    </xf>
    <xf numFmtId="197" fontId="0" fillId="0" borderId="21" xfId="195" applyNumberFormat="1" applyBorder="1">
      <alignment/>
      <protection/>
    </xf>
    <xf numFmtId="0" fontId="0" fillId="0" borderId="20" xfId="195" applyBorder="1">
      <alignment/>
      <protection/>
    </xf>
    <xf numFmtId="0" fontId="1" fillId="0" borderId="0" xfId="195" applyFont="1" applyAlignment="1">
      <alignment horizontal="center" vertical="center"/>
      <protection/>
    </xf>
    <xf numFmtId="0" fontId="1" fillId="0" borderId="55" xfId="195" applyFont="1" applyBorder="1" applyAlignment="1">
      <alignment horizontal="center" vertical="center"/>
      <protection/>
    </xf>
    <xf numFmtId="0" fontId="1" fillId="0" borderId="69" xfId="195" applyFont="1" applyBorder="1" applyAlignment="1">
      <alignment horizontal="center" vertical="center"/>
      <protection/>
    </xf>
    <xf numFmtId="0" fontId="1" fillId="0" borderId="12" xfId="195" applyFont="1" applyBorder="1" applyAlignment="1">
      <alignment horizontal="center" vertical="center"/>
      <protection/>
    </xf>
    <xf numFmtId="0" fontId="1" fillId="0" borderId="62" xfId="195" applyFont="1" applyBorder="1" applyAlignment="1">
      <alignment horizontal="centerContinuous" vertical="center"/>
      <protection/>
    </xf>
    <xf numFmtId="0" fontId="1" fillId="0" borderId="44" xfId="195" applyFont="1" applyBorder="1" applyAlignment="1">
      <alignment horizontal="centerContinuous" vertical="center"/>
      <protection/>
    </xf>
    <xf numFmtId="0" fontId="1" fillId="0" borderId="69" xfId="195" applyFont="1" applyBorder="1" applyAlignment="1">
      <alignment horizontal="centerContinuous" vertical="center"/>
      <protection/>
    </xf>
    <xf numFmtId="0" fontId="1" fillId="0" borderId="39" xfId="195" applyFont="1" applyBorder="1" applyAlignment="1">
      <alignment horizontal="center" vertical="center"/>
      <protection/>
    </xf>
    <xf numFmtId="200" fontId="0" fillId="0" borderId="0" xfId="195" applyNumberFormat="1" applyAlignment="1">
      <alignment horizontal="right"/>
      <protection/>
    </xf>
    <xf numFmtId="200" fontId="0" fillId="0" borderId="30" xfId="195" applyNumberFormat="1" applyBorder="1" applyAlignment="1">
      <alignment horizontal="right"/>
      <protection/>
    </xf>
    <xf numFmtId="204" fontId="0" fillId="0" borderId="10" xfId="195" applyNumberFormat="1" applyBorder="1" applyAlignment="1">
      <alignment horizontal="right"/>
      <protection/>
    </xf>
    <xf numFmtId="204" fontId="0" fillId="0" borderId="16" xfId="195" applyNumberFormat="1" applyBorder="1" applyAlignment="1">
      <alignment horizontal="right"/>
      <protection/>
    </xf>
    <xf numFmtId="0" fontId="0" fillId="0" borderId="0" xfId="212">
      <alignment/>
      <protection/>
    </xf>
    <xf numFmtId="0" fontId="0" fillId="0" borderId="0" xfId="212" applyAlignment="1">
      <alignment horizontal="left"/>
      <protection/>
    </xf>
    <xf numFmtId="190" fontId="0" fillId="0" borderId="10" xfId="212" applyNumberFormat="1" applyBorder="1">
      <alignment/>
      <protection/>
    </xf>
    <xf numFmtId="190" fontId="0" fillId="0" borderId="16" xfId="212" applyNumberFormat="1" applyBorder="1">
      <alignment/>
      <protection/>
    </xf>
    <xf numFmtId="190" fontId="0" fillId="0" borderId="21" xfId="212" applyNumberFormat="1" applyBorder="1">
      <alignment/>
      <protection/>
    </xf>
    <xf numFmtId="0" fontId="0" fillId="0" borderId="16" xfId="212" applyBorder="1">
      <alignment/>
      <protection/>
    </xf>
    <xf numFmtId="190" fontId="0" fillId="0" borderId="13" xfId="212" applyNumberFormat="1" applyBorder="1">
      <alignment/>
      <protection/>
    </xf>
    <xf numFmtId="190" fontId="0" fillId="0" borderId="1" xfId="212" applyNumberFormat="1" applyBorder="1">
      <alignment/>
      <protection/>
    </xf>
    <xf numFmtId="190" fontId="0" fillId="0" borderId="20" xfId="212" applyNumberFormat="1" applyBorder="1">
      <alignment/>
      <protection/>
    </xf>
    <xf numFmtId="49" fontId="0" fillId="0" borderId="1" xfId="212" applyNumberFormat="1" applyBorder="1" applyAlignment="1">
      <alignment horizontal="left"/>
      <protection/>
    </xf>
    <xf numFmtId="190" fontId="0" fillId="0" borderId="0" xfId="212" applyNumberFormat="1">
      <alignment/>
      <protection/>
    </xf>
    <xf numFmtId="190" fontId="0" fillId="0" borderId="1" xfId="212" applyNumberFormat="1" applyBorder="1" applyAlignment="1">
      <alignment horizontal="center"/>
      <protection/>
    </xf>
    <xf numFmtId="0" fontId="0" fillId="0" borderId="1" xfId="212" applyBorder="1">
      <alignment/>
      <protection/>
    </xf>
    <xf numFmtId="0" fontId="0" fillId="0" borderId="20" xfId="212" applyBorder="1">
      <alignment/>
      <protection/>
    </xf>
    <xf numFmtId="0" fontId="0" fillId="0" borderId="0" xfId="183" applyAlignment="1">
      <alignment horizontal="center" vertical="center"/>
      <protection/>
    </xf>
    <xf numFmtId="0" fontId="1" fillId="0" borderId="18" xfId="212" applyFont="1" applyBorder="1" applyAlignment="1">
      <alignment horizontal="center" vertical="center"/>
      <protection/>
    </xf>
    <xf numFmtId="0" fontId="1" fillId="0" borderId="22" xfId="212" applyFont="1" applyBorder="1" applyAlignment="1">
      <alignment horizontal="center" vertical="center"/>
      <protection/>
    </xf>
    <xf numFmtId="0" fontId="1" fillId="0" borderId="19" xfId="212" applyFont="1" applyBorder="1" applyAlignment="1">
      <alignment horizontal="center" vertical="center"/>
      <protection/>
    </xf>
    <xf numFmtId="0" fontId="0" fillId="0" borderId="0" xfId="212" applyAlignment="1">
      <alignment horizontal="centerContinuous"/>
      <protection/>
    </xf>
    <xf numFmtId="0" fontId="4" fillId="0" borderId="0" xfId="212" applyFont="1">
      <alignment/>
      <protection/>
    </xf>
    <xf numFmtId="0" fontId="4" fillId="0" borderId="0" xfId="212" applyFont="1" applyAlignment="1">
      <alignment horizontal="left"/>
      <protection/>
    </xf>
    <xf numFmtId="0" fontId="4" fillId="0" borderId="0" xfId="212" applyFont="1" applyAlignment="1">
      <alignment horizontal="centerContinuous" wrapText="1"/>
      <protection/>
    </xf>
    <xf numFmtId="190" fontId="0" fillId="0" borderId="26" xfId="196" applyNumberFormat="1" applyBorder="1">
      <alignment/>
      <protection/>
    </xf>
    <xf numFmtId="190" fontId="0" fillId="0" borderId="23" xfId="196" applyNumberFormat="1" applyBorder="1">
      <alignment/>
      <protection/>
    </xf>
    <xf numFmtId="190" fontId="0" fillId="0" borderId="13" xfId="219" applyNumberFormat="1" applyBorder="1" applyProtection="1" quotePrefix="1">
      <alignment/>
      <protection locked="0"/>
    </xf>
    <xf numFmtId="190" fontId="0" fillId="0" borderId="30" xfId="196" applyNumberFormat="1" applyBorder="1">
      <alignment/>
      <protection/>
    </xf>
    <xf numFmtId="190" fontId="0" fillId="0" borderId="27" xfId="219" applyNumberFormat="1" applyBorder="1" applyProtection="1" quotePrefix="1">
      <alignment/>
      <protection locked="0"/>
    </xf>
    <xf numFmtId="190" fontId="0" fillId="0" borderId="20" xfId="196" applyNumberFormat="1" applyBorder="1">
      <alignment/>
      <protection/>
    </xf>
    <xf numFmtId="204" fontId="0" fillId="0" borderId="13" xfId="196" applyNumberFormat="1" applyBorder="1">
      <alignment/>
      <protection/>
    </xf>
    <xf numFmtId="204" fontId="0" fillId="0" borderId="1" xfId="196" applyNumberFormat="1" applyBorder="1">
      <alignment/>
      <protection/>
    </xf>
    <xf numFmtId="204" fontId="0" fillId="0" borderId="20" xfId="196" applyNumberFormat="1" applyBorder="1">
      <alignment/>
      <protection/>
    </xf>
    <xf numFmtId="0" fontId="0" fillId="0" borderId="20" xfId="196" applyBorder="1">
      <alignment/>
      <protection/>
    </xf>
    <xf numFmtId="0" fontId="0" fillId="0" borderId="0" xfId="196" applyAlignment="1">
      <alignment horizontal="center" vertical="center"/>
      <protection/>
    </xf>
    <xf numFmtId="0" fontId="1" fillId="0" borderId="19" xfId="196" applyFont="1" applyBorder="1" applyAlignment="1">
      <alignment horizontal="center"/>
      <protection/>
    </xf>
    <xf numFmtId="0" fontId="1" fillId="0" borderId="22" xfId="196" applyFont="1" applyBorder="1" applyAlignment="1">
      <alignment horizontal="center"/>
      <protection/>
    </xf>
    <xf numFmtId="0" fontId="4" fillId="0" borderId="0" xfId="196" applyFont="1">
      <alignment/>
      <protection/>
    </xf>
    <xf numFmtId="0" fontId="4" fillId="0" borderId="0" xfId="196" applyFont="1" applyAlignment="1">
      <alignment horizontal="centerContinuous" wrapText="1"/>
      <protection/>
    </xf>
    <xf numFmtId="49" fontId="5" fillId="0" borderId="0" xfId="219" applyNumberFormat="1" applyFont="1">
      <alignment/>
      <protection/>
    </xf>
    <xf numFmtId="190" fontId="0" fillId="0" borderId="25" xfId="219" applyNumberFormat="1" applyBorder="1">
      <alignment/>
      <protection/>
    </xf>
    <xf numFmtId="204" fontId="0" fillId="0" borderId="13" xfId="219" applyNumberFormat="1" applyBorder="1" applyAlignment="1">
      <alignment horizontal="right"/>
      <protection/>
    </xf>
    <xf numFmtId="204" fontId="0" fillId="0" borderId="30" xfId="219" applyNumberFormat="1" applyBorder="1" applyAlignment="1">
      <alignment horizontal="right"/>
      <protection/>
    </xf>
    <xf numFmtId="0" fontId="0" fillId="0" borderId="1" xfId="219" applyBorder="1" applyAlignment="1">
      <alignment horizontal="left" indent="1"/>
      <protection/>
    </xf>
    <xf numFmtId="0" fontId="1" fillId="0" borderId="0" xfId="219" applyFont="1" applyAlignment="1">
      <alignment horizontal="center" wrapText="1"/>
      <protection/>
    </xf>
    <xf numFmtId="0" fontId="1" fillId="0" borderId="33" xfId="219" applyFont="1" applyBorder="1" applyAlignment="1">
      <alignment horizontal="center" vertical="center" wrapText="1"/>
      <protection/>
    </xf>
    <xf numFmtId="0" fontId="1" fillId="0" borderId="22" xfId="219" applyFont="1" applyBorder="1" applyAlignment="1">
      <alignment horizontal="center" vertical="center" wrapText="1"/>
      <protection/>
    </xf>
    <xf numFmtId="0" fontId="1" fillId="0" borderId="34" xfId="219" applyFont="1" applyBorder="1" applyAlignment="1">
      <alignment horizontal="center" vertical="center" wrapText="1"/>
      <protection/>
    </xf>
    <xf numFmtId="0" fontId="4" fillId="0" borderId="0" xfId="219" applyFont="1" applyAlignment="1">
      <alignment horizontal="centerContinuous" wrapText="1"/>
      <protection/>
    </xf>
    <xf numFmtId="173" fontId="0" fillId="0" borderId="0" xfId="196" applyNumberFormat="1">
      <alignment/>
      <protection/>
    </xf>
    <xf numFmtId="49" fontId="5" fillId="0" borderId="0" xfId="133" applyNumberFormat="1" applyAlignment="1">
      <alignment horizontal="left"/>
      <protection/>
    </xf>
    <xf numFmtId="174" fontId="1" fillId="0" borderId="0" xfId="196" applyNumberFormat="1" applyFont="1">
      <alignment/>
      <protection/>
    </xf>
    <xf numFmtId="0" fontId="1" fillId="0" borderId="0" xfId="196" applyFont="1">
      <alignment/>
      <protection/>
    </xf>
    <xf numFmtId="0" fontId="0" fillId="0" borderId="1" xfId="196" applyBorder="1" applyAlignment="1">
      <alignment horizontal="center"/>
      <protection/>
    </xf>
    <xf numFmtId="49" fontId="0" fillId="0" borderId="1" xfId="196" applyNumberFormat="1" applyBorder="1" applyAlignment="1">
      <alignment horizontal="left"/>
      <protection/>
    </xf>
    <xf numFmtId="0" fontId="0" fillId="0" borderId="13" xfId="196" applyBorder="1">
      <alignment/>
      <protection/>
    </xf>
    <xf numFmtId="0" fontId="0" fillId="0" borderId="0" xfId="196" applyAlignment="1">
      <alignment vertical="center"/>
      <protection/>
    </xf>
    <xf numFmtId="0" fontId="1" fillId="0" borderId="33" xfId="196" applyFont="1" applyBorder="1" applyAlignment="1">
      <alignment horizontal="center" vertical="center"/>
      <protection/>
    </xf>
    <xf numFmtId="0" fontId="0" fillId="0" borderId="0" xfId="196" applyAlignment="1">
      <alignment horizontal="centerContinuous" wrapText="1"/>
      <protection/>
    </xf>
    <xf numFmtId="0" fontId="0" fillId="0" borderId="0" xfId="196" applyAlignment="1">
      <alignment horizontal="left"/>
      <protection/>
    </xf>
    <xf numFmtId="0" fontId="6" fillId="0" borderId="0" xfId="183" applyFont="1">
      <alignment/>
      <protection/>
    </xf>
    <xf numFmtId="173" fontId="0" fillId="0" borderId="0" xfId="183" applyNumberFormat="1">
      <alignment/>
      <protection/>
    </xf>
    <xf numFmtId="190" fontId="0" fillId="0" borderId="10" xfId="183" applyNumberFormat="1" applyBorder="1">
      <alignment/>
      <protection/>
    </xf>
    <xf numFmtId="190" fontId="0" fillId="0" borderId="21" xfId="183" applyNumberFormat="1" applyBorder="1">
      <alignment/>
      <protection/>
    </xf>
    <xf numFmtId="241" fontId="0" fillId="0" borderId="1" xfId="183" applyNumberFormat="1" applyBorder="1" applyAlignment="1">
      <alignment horizontal="right"/>
      <protection/>
    </xf>
    <xf numFmtId="241" fontId="0" fillId="0" borderId="1" xfId="219" applyNumberFormat="1" applyBorder="1" applyAlignment="1" quotePrefix="1">
      <alignment horizontal="right"/>
      <protection/>
    </xf>
    <xf numFmtId="189" fontId="0" fillId="0" borderId="1" xfId="219" applyNumberFormat="1" applyBorder="1" applyAlignment="1" quotePrefix="1">
      <alignment horizontal="right"/>
      <protection/>
    </xf>
    <xf numFmtId="182" fontId="0" fillId="0" borderId="0" xfId="195" applyNumberFormat="1">
      <alignment/>
      <protection/>
    </xf>
    <xf numFmtId="197" fontId="0" fillId="0" borderId="25" xfId="195" applyNumberFormat="1" applyBorder="1" applyAlignment="1">
      <alignment horizontal="right"/>
      <protection/>
    </xf>
    <xf numFmtId="197" fontId="0" fillId="0" borderId="16" xfId="195" applyNumberFormat="1" applyBorder="1" applyAlignment="1">
      <alignment horizontal="right"/>
      <protection/>
    </xf>
    <xf numFmtId="200" fontId="0" fillId="0" borderId="13" xfId="195" applyNumberFormat="1" applyBorder="1" applyAlignment="1">
      <alignment horizontal="right"/>
      <protection/>
    </xf>
    <xf numFmtId="0" fontId="0" fillId="0" borderId="1" xfId="195" applyBorder="1" applyAlignment="1">
      <alignment horizontal="left" wrapText="1" indent="1"/>
      <protection/>
    </xf>
    <xf numFmtId="49" fontId="0" fillId="0" borderId="0" xfId="195" applyNumberFormat="1">
      <alignment/>
      <protection/>
    </xf>
    <xf numFmtId="182" fontId="0" fillId="0" borderId="32" xfId="195" applyNumberFormat="1" applyBorder="1">
      <alignment/>
      <protection/>
    </xf>
    <xf numFmtId="182" fontId="0" fillId="0" borderId="1" xfId="195" applyNumberFormat="1" applyBorder="1">
      <alignment/>
      <protection/>
    </xf>
    <xf numFmtId="182" fontId="0" fillId="0" borderId="42" xfId="195" applyNumberFormat="1" applyBorder="1">
      <alignment/>
      <protection/>
    </xf>
    <xf numFmtId="165" fontId="0" fillId="0" borderId="0" xfId="95" applyNumberFormat="1" applyFont="1" applyAlignment="1">
      <alignment/>
    </xf>
    <xf numFmtId="165" fontId="0" fillId="0" borderId="0" xfId="95" applyNumberFormat="1" applyFont="1" applyBorder="1" applyAlignment="1">
      <alignment/>
    </xf>
    <xf numFmtId="190" fontId="0" fillId="0" borderId="25" xfId="95" applyNumberFormat="1" applyFont="1" applyBorder="1" applyAlignment="1">
      <alignment/>
    </xf>
    <xf numFmtId="190" fontId="0" fillId="0" borderId="16" xfId="95" applyNumberFormat="1" applyFont="1" applyBorder="1" applyAlignment="1">
      <alignment/>
    </xf>
    <xf numFmtId="190" fontId="0" fillId="0" borderId="26" xfId="95" applyNumberFormat="1" applyFont="1" applyBorder="1" applyAlignment="1">
      <alignment/>
    </xf>
    <xf numFmtId="190" fontId="0" fillId="0" borderId="23" xfId="95" applyNumberFormat="1" applyFont="1" applyBorder="1" applyAlignment="1">
      <alignment/>
    </xf>
    <xf numFmtId="204" fontId="0" fillId="0" borderId="0" xfId="264" applyNumberFormat="1" applyFont="1">
      <alignment/>
      <protection/>
    </xf>
    <xf numFmtId="204" fontId="0" fillId="0" borderId="27" xfId="264" applyNumberFormat="1" applyFont="1" applyBorder="1">
      <alignment/>
      <protection/>
    </xf>
    <xf numFmtId="204" fontId="0" fillId="0" borderId="29" xfId="264" applyNumberFormat="1" applyFont="1" applyBorder="1">
      <alignment/>
      <protection/>
    </xf>
    <xf numFmtId="204" fontId="0" fillId="0" borderId="30" xfId="95" applyNumberFormat="1" applyFont="1" applyFill="1" applyBorder="1" applyAlignment="1">
      <alignment/>
    </xf>
    <xf numFmtId="204" fontId="0" fillId="0" borderId="30" xfId="264" applyNumberFormat="1" applyFont="1" applyBorder="1">
      <alignment/>
      <protection/>
    </xf>
    <xf numFmtId="171" fontId="0" fillId="0" borderId="1" xfId="95" applyNumberFormat="1" applyFont="1" applyBorder="1" applyAlignment="1">
      <alignment horizontal="right"/>
    </xf>
    <xf numFmtId="189" fontId="0" fillId="0" borderId="1" xfId="95" applyNumberFormat="1" applyFont="1" applyBorder="1" applyAlignment="1">
      <alignment horizontal="right"/>
    </xf>
    <xf numFmtId="204" fontId="0" fillId="0" borderId="10" xfId="264" applyNumberFormat="1" applyFont="1" applyBorder="1">
      <alignment/>
      <protection/>
    </xf>
    <xf numFmtId="204" fontId="0" fillId="0" borderId="26" xfId="264" applyNumberFormat="1" applyFont="1" applyBorder="1">
      <alignment/>
      <protection/>
    </xf>
    <xf numFmtId="204" fontId="0" fillId="0" borderId="37" xfId="264" applyNumberFormat="1" applyFont="1" applyBorder="1">
      <alignment/>
      <protection/>
    </xf>
    <xf numFmtId="204" fontId="0" fillId="0" borderId="23" xfId="95" applyNumberFormat="1" applyFont="1" applyFill="1" applyBorder="1" applyAlignment="1">
      <alignment/>
    </xf>
    <xf numFmtId="204" fontId="0" fillId="0" borderId="23" xfId="264" applyNumberFormat="1" applyFont="1" applyBorder="1">
      <alignment/>
      <protection/>
    </xf>
    <xf numFmtId="172" fontId="0" fillId="0" borderId="1" xfId="95" applyNumberFormat="1" applyFont="1" applyBorder="1" applyAlignment="1">
      <alignment horizontal="right"/>
    </xf>
    <xf numFmtId="0" fontId="48" fillId="0" borderId="0" xfId="195" applyFont="1" applyAlignment="1">
      <alignment horizontal="right"/>
      <protection/>
    </xf>
    <xf numFmtId="165" fontId="1" fillId="0" borderId="0" xfId="95" applyNumberFormat="1" applyFont="1" applyBorder="1" applyAlignment="1">
      <alignment horizontal="right"/>
    </xf>
    <xf numFmtId="165" fontId="1" fillId="0" borderId="32" xfId="95" applyNumberFormat="1" applyFont="1" applyBorder="1" applyAlignment="1">
      <alignment horizontal="right"/>
    </xf>
    <xf numFmtId="165" fontId="1" fillId="0" borderId="42" xfId="95" applyNumberFormat="1" applyFont="1" applyBorder="1" applyAlignment="1">
      <alignment horizontal="right"/>
    </xf>
    <xf numFmtId="165" fontId="1" fillId="0" borderId="30" xfId="95" applyNumberFormat="1" applyFont="1" applyBorder="1" applyAlignment="1">
      <alignment horizontal="right"/>
    </xf>
    <xf numFmtId="165" fontId="1" fillId="0" borderId="39" xfId="95" applyNumberFormat="1" applyFont="1" applyBorder="1" applyAlignment="1">
      <alignment horizontal="right"/>
    </xf>
    <xf numFmtId="165" fontId="1" fillId="0" borderId="40" xfId="95" applyNumberFormat="1" applyFont="1" applyBorder="1" applyAlignment="1">
      <alignment horizontal="right"/>
    </xf>
    <xf numFmtId="0" fontId="1" fillId="0" borderId="1" xfId="195" applyFont="1" applyBorder="1" applyAlignment="1">
      <alignment horizontal="left"/>
      <protection/>
    </xf>
    <xf numFmtId="165" fontId="1" fillId="0" borderId="10" xfId="95" applyNumberFormat="1" applyFont="1" applyFill="1" applyBorder="1" applyAlignment="1">
      <alignment horizontal="center" wrapText="1"/>
    </xf>
    <xf numFmtId="165" fontId="1" fillId="0" borderId="16" xfId="95" applyNumberFormat="1" applyFont="1" applyBorder="1" applyAlignment="1">
      <alignment horizontal="center" wrapText="1"/>
    </xf>
    <xf numFmtId="165" fontId="1" fillId="0" borderId="26" xfId="95" applyNumberFormat="1" applyFont="1" applyBorder="1" applyAlignment="1">
      <alignment horizontal="center" wrapText="1"/>
    </xf>
    <xf numFmtId="165" fontId="1" fillId="0" borderId="23" xfId="95" applyNumberFormat="1" applyFont="1" applyFill="1" applyBorder="1" applyAlignment="1">
      <alignment horizontal="center" wrapText="1"/>
    </xf>
    <xf numFmtId="165" fontId="1" fillId="0" borderId="37" xfId="95" applyNumberFormat="1" applyFont="1" applyBorder="1" applyAlignment="1">
      <alignment horizontal="center" wrapText="1"/>
    </xf>
    <xf numFmtId="165" fontId="1" fillId="0" borderId="21" xfId="95" applyNumberFormat="1" applyFont="1" applyFill="1" applyBorder="1" applyAlignment="1">
      <alignment horizontal="center" wrapText="1"/>
    </xf>
    <xf numFmtId="170" fontId="1" fillId="0" borderId="16" xfId="195" applyNumberFormat="1" applyFont="1" applyBorder="1" applyAlignment="1">
      <alignment horizontal="center" wrapText="1"/>
      <protection/>
    </xf>
    <xf numFmtId="165" fontId="1" fillId="0" borderId="18" xfId="95" applyNumberFormat="1" applyFont="1" applyBorder="1" applyAlignment="1">
      <alignment horizontal="centerContinuous" vertical="center"/>
    </xf>
    <xf numFmtId="0" fontId="1" fillId="0" borderId="70" xfId="195" applyFont="1" applyBorder="1">
      <alignment/>
      <protection/>
    </xf>
    <xf numFmtId="165" fontId="1" fillId="0" borderId="71" xfId="95" applyNumberFormat="1" applyFont="1" applyBorder="1" applyAlignment="1">
      <alignment/>
    </xf>
    <xf numFmtId="0" fontId="1" fillId="0" borderId="17" xfId="195" applyFont="1" applyBorder="1">
      <alignment/>
      <protection/>
    </xf>
    <xf numFmtId="165" fontId="0" fillId="0" borderId="0" xfId="95" applyNumberFormat="1" applyFont="1" applyAlignment="1">
      <alignment horizontal="centerContinuous"/>
    </xf>
    <xf numFmtId="0" fontId="0" fillId="0" borderId="0" xfId="236">
      <alignment/>
      <protection/>
    </xf>
    <xf numFmtId="49" fontId="0" fillId="0" borderId="0" xfId="236" applyNumberFormat="1" applyAlignment="1">
      <alignment horizontal="right"/>
      <protection/>
    </xf>
    <xf numFmtId="49" fontId="5" fillId="0" borderId="0" xfId="236" applyNumberFormat="1" applyFont="1" applyAlignment="1">
      <alignment horizontal="left"/>
      <protection/>
    </xf>
    <xf numFmtId="0" fontId="0" fillId="0" borderId="0" xfId="233">
      <alignment vertical="top"/>
      <protection/>
    </xf>
    <xf numFmtId="49" fontId="5" fillId="0" borderId="0" xfId="233" applyNumberFormat="1" applyFont="1" applyAlignment="1" quotePrefix="1">
      <alignment horizontal="left"/>
      <protection/>
    </xf>
    <xf numFmtId="49" fontId="5" fillId="0" borderId="0" xfId="233" applyNumberFormat="1" applyFont="1" applyAlignment="1">
      <alignment horizontal="left"/>
      <protection/>
    </xf>
    <xf numFmtId="182" fontId="0" fillId="0" borderId="0" xfId="233" applyNumberFormat="1">
      <alignment vertical="top"/>
      <protection/>
    </xf>
    <xf numFmtId="190" fontId="0" fillId="0" borderId="0" xfId="233" applyNumberFormat="1" applyAlignment="1">
      <alignment/>
      <protection/>
    </xf>
    <xf numFmtId="0" fontId="0" fillId="0" borderId="0" xfId="233" applyAlignment="1">
      <alignment/>
      <protection/>
    </xf>
    <xf numFmtId="0" fontId="0" fillId="0" borderId="0" xfId="236" applyAlignment="1">
      <alignment horizontal="centerContinuous"/>
      <protection/>
    </xf>
    <xf numFmtId="49" fontId="4" fillId="0" borderId="0" xfId="236" applyNumberFormat="1" applyFont="1" applyAlignment="1">
      <alignment horizontal="left"/>
      <protection/>
    </xf>
    <xf numFmtId="167" fontId="29" fillId="0" borderId="0" xfId="233" applyNumberFormat="1" applyFont="1" applyAlignment="1">
      <alignment/>
      <protection/>
    </xf>
    <xf numFmtId="204" fontId="0" fillId="0" borderId="25" xfId="233" applyNumberFormat="1" applyBorder="1">
      <alignment vertical="top"/>
      <protection/>
    </xf>
    <xf numFmtId="204" fontId="0" fillId="0" borderId="26" xfId="233" applyNumberFormat="1" applyBorder="1">
      <alignment vertical="top"/>
      <protection/>
    </xf>
    <xf numFmtId="204" fontId="0" fillId="0" borderId="16" xfId="233" applyNumberFormat="1" applyBorder="1" applyAlignment="1">
      <alignment/>
      <protection/>
    </xf>
    <xf numFmtId="204" fontId="0" fillId="0" borderId="23" xfId="233" applyNumberFormat="1" applyBorder="1">
      <alignment vertical="top"/>
      <protection/>
    </xf>
    <xf numFmtId="204" fontId="0" fillId="0" borderId="26" xfId="233" applyNumberFormat="1" applyBorder="1" applyAlignment="1">
      <alignment/>
      <protection/>
    </xf>
    <xf numFmtId="0" fontId="0" fillId="0" borderId="10" xfId="233" applyBorder="1" applyAlignment="1">
      <alignment/>
      <protection/>
    </xf>
    <xf numFmtId="204" fontId="0" fillId="0" borderId="0" xfId="233" applyNumberFormat="1">
      <alignment vertical="top"/>
      <protection/>
    </xf>
    <xf numFmtId="204" fontId="0" fillId="0" borderId="27" xfId="233" applyNumberFormat="1" applyBorder="1">
      <alignment vertical="top"/>
      <protection/>
    </xf>
    <xf numFmtId="204" fontId="0" fillId="0" borderId="1" xfId="233" applyNumberFormat="1" applyBorder="1">
      <alignment vertical="top"/>
      <protection/>
    </xf>
    <xf numFmtId="204" fontId="0" fillId="0" borderId="20" xfId="233" applyNumberFormat="1" applyBorder="1">
      <alignment vertical="top"/>
      <protection/>
    </xf>
    <xf numFmtId="166" fontId="0" fillId="0" borderId="0" xfId="233" applyNumberFormat="1" applyAlignment="1">
      <alignment/>
      <protection/>
    </xf>
    <xf numFmtId="49" fontId="0" fillId="0" borderId="0" xfId="233" applyNumberFormat="1" applyAlignment="1">
      <alignment/>
      <protection/>
    </xf>
    <xf numFmtId="3" fontId="0" fillId="0" borderId="13" xfId="236" applyNumberFormat="1" applyBorder="1">
      <alignment/>
      <protection/>
    </xf>
    <xf numFmtId="3" fontId="0" fillId="0" borderId="27" xfId="236" applyNumberFormat="1" applyBorder="1">
      <alignment/>
      <protection/>
    </xf>
    <xf numFmtId="3" fontId="0" fillId="0" borderId="1" xfId="236" applyNumberFormat="1" applyBorder="1">
      <alignment/>
      <protection/>
    </xf>
    <xf numFmtId="176" fontId="0" fillId="0" borderId="0" xfId="233" applyNumberFormat="1" applyAlignment="1">
      <alignment/>
      <protection/>
    </xf>
    <xf numFmtId="3" fontId="0" fillId="0" borderId="0" xfId="233" applyNumberFormat="1">
      <alignment vertical="top"/>
      <protection/>
    </xf>
    <xf numFmtId="3" fontId="0" fillId="0" borderId="27" xfId="233" applyNumberFormat="1" applyBorder="1">
      <alignment vertical="top"/>
      <protection/>
    </xf>
    <xf numFmtId="3" fontId="0" fillId="0" borderId="1" xfId="233" applyNumberFormat="1" applyBorder="1">
      <alignment vertical="top"/>
      <protection/>
    </xf>
    <xf numFmtId="204" fontId="44" fillId="0" borderId="0" xfId="236" applyNumberFormat="1" applyFont="1" applyAlignment="1">
      <alignment horizontal="center" wrapText="1"/>
      <protection/>
    </xf>
    <xf numFmtId="204" fontId="44" fillId="0" borderId="27" xfId="236" applyNumberFormat="1" applyFont="1" applyBorder="1" applyAlignment="1">
      <alignment horizontal="center" wrapText="1"/>
      <protection/>
    </xf>
    <xf numFmtId="204" fontId="44" fillId="0" borderId="1" xfId="236" applyNumberFormat="1" applyFont="1" applyBorder="1" applyAlignment="1">
      <alignment horizontal="center" wrapText="1"/>
      <protection/>
    </xf>
    <xf numFmtId="204" fontId="0" fillId="0" borderId="30" xfId="233" applyNumberFormat="1" applyBorder="1">
      <alignment vertical="top"/>
      <protection/>
    </xf>
    <xf numFmtId="0" fontId="1" fillId="0" borderId="0" xfId="236" applyFont="1" applyAlignment="1">
      <alignment horizontal="center"/>
      <protection/>
    </xf>
    <xf numFmtId="0" fontId="44" fillId="0" borderId="16" xfId="236" applyFont="1" applyBorder="1" applyAlignment="1">
      <alignment horizontal="center" wrapText="1"/>
      <protection/>
    </xf>
    <xf numFmtId="0" fontId="44" fillId="0" borderId="23" xfId="236" applyFont="1" applyBorder="1" applyAlignment="1">
      <alignment horizontal="center"/>
      <protection/>
    </xf>
    <xf numFmtId="0" fontId="1" fillId="0" borderId="0" xfId="236" applyFont="1" applyAlignment="1">
      <alignment horizontal="center" vertical="center" wrapText="1"/>
      <protection/>
    </xf>
    <xf numFmtId="3" fontId="0" fillId="0" borderId="0" xfId="233" applyNumberFormat="1" applyAlignment="1">
      <alignment/>
      <protection/>
    </xf>
    <xf numFmtId="3" fontId="0" fillId="0" borderId="38" xfId="233" applyNumberFormat="1" applyBorder="1">
      <alignment vertical="top"/>
      <protection/>
    </xf>
    <xf numFmtId="0" fontId="5" fillId="0" borderId="0" xfId="233" applyFont="1" applyAlignment="1">
      <alignment/>
      <protection/>
    </xf>
    <xf numFmtId="204" fontId="0" fillId="0" borderId="10" xfId="233" applyNumberFormat="1" applyBorder="1">
      <alignment vertical="top"/>
      <protection/>
    </xf>
    <xf numFmtId="175" fontId="0" fillId="0" borderId="0" xfId="233" applyNumberFormat="1" applyAlignment="1" quotePrefix="1">
      <alignment/>
      <protection/>
    </xf>
    <xf numFmtId="49" fontId="0" fillId="0" borderId="0" xfId="233" applyNumberFormat="1" applyAlignment="1">
      <alignment horizontal="left" vertical="center"/>
      <protection/>
    </xf>
    <xf numFmtId="204" fontId="0" fillId="0" borderId="0" xfId="236" applyNumberFormat="1">
      <alignment/>
      <protection/>
    </xf>
    <xf numFmtId="204" fontId="0" fillId="0" borderId="27" xfId="236" applyNumberFormat="1" applyBorder="1">
      <alignment/>
      <protection/>
    </xf>
    <xf numFmtId="204" fontId="0" fillId="0" borderId="1" xfId="236" applyNumberFormat="1" applyBorder="1">
      <alignment/>
      <protection/>
    </xf>
    <xf numFmtId="204" fontId="0" fillId="0" borderId="30" xfId="236" applyNumberFormat="1" applyBorder="1">
      <alignment/>
      <protection/>
    </xf>
    <xf numFmtId="0" fontId="0" fillId="0" borderId="0" xfId="233" applyAlignment="1">
      <alignment horizontal="centerContinuous"/>
      <protection/>
    </xf>
    <xf numFmtId="49" fontId="0" fillId="0" borderId="0" xfId="233" applyNumberFormat="1" applyAlignment="1">
      <alignment horizontal="left"/>
      <protection/>
    </xf>
    <xf numFmtId="0" fontId="0" fillId="0" borderId="0" xfId="245">
      <alignment/>
      <protection/>
    </xf>
    <xf numFmtId="49" fontId="0" fillId="0" borderId="0" xfId="245" applyNumberFormat="1">
      <alignment/>
      <protection/>
    </xf>
    <xf numFmtId="0" fontId="5" fillId="0" borderId="0" xfId="245" applyFont="1">
      <alignment/>
      <protection/>
    </xf>
    <xf numFmtId="242" fontId="0" fillId="0" borderId="38" xfId="195" applyNumberFormat="1" applyBorder="1">
      <alignment/>
      <protection/>
    </xf>
    <xf numFmtId="173" fontId="0" fillId="0" borderId="38" xfId="195" applyNumberFormat="1" applyBorder="1" applyAlignment="1">
      <alignment horizontal="right"/>
      <protection/>
    </xf>
    <xf numFmtId="175" fontId="0" fillId="0" borderId="38" xfId="106" applyNumberFormat="1" applyFont="1" applyFill="1" applyBorder="1" applyAlignment="1" applyProtection="1">
      <alignment horizontal="left"/>
      <protection locked="0"/>
    </xf>
    <xf numFmtId="49" fontId="0" fillId="0" borderId="38" xfId="245" applyNumberFormat="1" applyBorder="1" applyAlignment="1">
      <alignment horizontal="right"/>
      <protection/>
    </xf>
    <xf numFmtId="0" fontId="0" fillId="0" borderId="27" xfId="195" applyBorder="1" applyAlignment="1">
      <alignment horizontal="center"/>
      <protection/>
    </xf>
    <xf numFmtId="49" fontId="0" fillId="0" borderId="16" xfId="245" applyNumberFormat="1" applyBorder="1" applyAlignment="1">
      <alignment horizontal="right"/>
      <protection/>
    </xf>
    <xf numFmtId="0" fontId="0" fillId="0" borderId="27" xfId="195" applyBorder="1" applyAlignment="1">
      <alignment horizontal="left" indent="1"/>
      <protection/>
    </xf>
    <xf numFmtId="0" fontId="0" fillId="0" borderId="1" xfId="195" applyBorder="1" applyAlignment="1">
      <alignment horizontal="right" indent="3"/>
      <protection/>
    </xf>
    <xf numFmtId="189" fontId="0" fillId="0" borderId="31" xfId="219" applyNumberFormat="1" applyBorder="1" applyAlignment="1" quotePrefix="1">
      <alignment horizontal="right"/>
      <protection/>
    </xf>
    <xf numFmtId="200" fontId="0" fillId="0" borderId="25" xfId="219" applyNumberFormat="1" applyBorder="1" applyAlignment="1" quotePrefix="1">
      <alignment horizontal="right"/>
      <protection/>
    </xf>
    <xf numFmtId="0" fontId="0" fillId="0" borderId="13" xfId="195" applyBorder="1" applyAlignment="1">
      <alignment horizontal="right" wrapText="1"/>
      <protection/>
    </xf>
    <xf numFmtId="0" fontId="0" fillId="0" borderId="1" xfId="195" applyBorder="1" applyAlignment="1">
      <alignment horizontal="right" wrapText="1"/>
      <protection/>
    </xf>
    <xf numFmtId="0" fontId="1" fillId="0" borderId="0" xfId="245" applyFont="1" applyAlignment="1">
      <alignment vertical="center" wrapText="1"/>
      <protection/>
    </xf>
    <xf numFmtId="189" fontId="1" fillId="0" borderId="33" xfId="195" applyNumberFormat="1" applyFont="1" applyBorder="1" applyAlignment="1">
      <alignment horizontal="center" vertical="center" wrapText="1"/>
      <protection/>
    </xf>
    <xf numFmtId="3" fontId="0" fillId="0" borderId="0" xfId="245" applyNumberFormat="1" applyAlignment="1" applyProtection="1">
      <alignment horizontal="centerContinuous"/>
      <protection locked="0"/>
    </xf>
    <xf numFmtId="49" fontId="0" fillId="0" borderId="0" xfId="245" applyNumberFormat="1" applyAlignment="1">
      <alignment horizontal="centerContinuous"/>
      <protection/>
    </xf>
    <xf numFmtId="0" fontId="1" fillId="0" borderId="0" xfId="245" applyFont="1" applyAlignment="1">
      <alignment horizontal="centerContinuous"/>
      <protection/>
    </xf>
    <xf numFmtId="49" fontId="94" fillId="0" borderId="0" xfId="195" applyNumberFormat="1" applyFont="1" applyAlignment="1">
      <alignment horizontal="left"/>
      <protection/>
    </xf>
    <xf numFmtId="0" fontId="0" fillId="0" borderId="0" xfId="245" applyAlignment="1">
      <alignment horizontal="centerContinuous"/>
      <protection/>
    </xf>
    <xf numFmtId="0" fontId="4" fillId="0" borderId="0" xfId="244" applyFont="1" applyAlignment="1">
      <alignment horizontal="left"/>
      <protection/>
    </xf>
    <xf numFmtId="49" fontId="5" fillId="0" borderId="0" xfId="245" applyNumberFormat="1" applyFont="1">
      <alignment/>
      <protection/>
    </xf>
    <xf numFmtId="0" fontId="0" fillId="0" borderId="26" xfId="245" applyBorder="1">
      <alignment/>
      <protection/>
    </xf>
    <xf numFmtId="175" fontId="0" fillId="0" borderId="1" xfId="106" applyNumberFormat="1" applyFont="1" applyFill="1" applyBorder="1" applyAlignment="1" applyProtection="1">
      <alignment horizontal="left"/>
      <protection locked="0"/>
    </xf>
    <xf numFmtId="0" fontId="49" fillId="0" borderId="0" xfId="261" applyFont="1" applyAlignment="1">
      <alignment wrapText="1"/>
      <protection/>
    </xf>
    <xf numFmtId="0" fontId="0" fillId="0" borderId="0" xfId="255" applyAlignment="1">
      <alignment/>
      <protection/>
    </xf>
    <xf numFmtId="0" fontId="0" fillId="0" borderId="0" xfId="261">
      <alignment vertical="top"/>
      <protection/>
    </xf>
    <xf numFmtId="0" fontId="51" fillId="0" borderId="0" xfId="261" applyFont="1" applyAlignment="1">
      <alignment horizontal="center"/>
      <protection/>
    </xf>
    <xf numFmtId="0" fontId="52" fillId="0" borderId="0" xfId="261" applyFont="1">
      <alignment vertical="top"/>
      <protection/>
    </xf>
    <xf numFmtId="0" fontId="49" fillId="0" borderId="0" xfId="195" applyFont="1">
      <alignment/>
      <protection/>
    </xf>
    <xf numFmtId="243" fontId="53" fillId="0" borderId="72" xfId="179" applyNumberFormat="1" applyFont="1" applyBorder="1" applyAlignment="1" applyProtection="1" quotePrefix="1">
      <alignment horizontal="left" vertical="top"/>
      <protection/>
    </xf>
    <xf numFmtId="0" fontId="49" fillId="0" borderId="72" xfId="259" applyFont="1" applyBorder="1" applyAlignment="1" quotePrefix="1">
      <alignment wrapText="1"/>
      <protection/>
    </xf>
    <xf numFmtId="243" fontId="53" fillId="0" borderId="72" xfId="179" applyNumberFormat="1" applyFont="1" applyBorder="1" applyAlignment="1" applyProtection="1" quotePrefix="1">
      <alignment horizontal="left" vertical="top" wrapText="1"/>
      <protection/>
    </xf>
    <xf numFmtId="0" fontId="54" fillId="0" borderId="0" xfId="260" applyFont="1" applyAlignment="1" quotePrefix="1">
      <alignment wrapText="1"/>
      <protection/>
    </xf>
    <xf numFmtId="0" fontId="53" fillId="0" borderId="0" xfId="178" applyFont="1" applyAlignment="1">
      <alignment wrapText="1"/>
    </xf>
    <xf numFmtId="0" fontId="56" fillId="0" borderId="0" xfId="256" applyFont="1">
      <alignment/>
      <protection/>
    </xf>
    <xf numFmtId="165" fontId="1" fillId="0" borderId="70" xfId="95" applyNumberFormat="1" applyFont="1" applyBorder="1" applyAlignment="1">
      <alignment horizontal="center" wrapText="1"/>
    </xf>
    <xf numFmtId="165" fontId="1" fillId="0" borderId="37" xfId="95" applyNumberFormat="1" applyFont="1" applyBorder="1" applyAlignment="1">
      <alignment horizontal="center" wrapText="1"/>
    </xf>
    <xf numFmtId="0" fontId="1" fillId="0" borderId="63" xfId="183" applyFont="1" applyBorder="1" applyAlignment="1">
      <alignment horizontal="center" wrapText="1"/>
      <protection/>
    </xf>
    <xf numFmtId="0" fontId="1" fillId="0" borderId="25" xfId="183" applyFont="1" applyBorder="1" applyAlignment="1">
      <alignment horizontal="center" wrapText="1"/>
      <protection/>
    </xf>
    <xf numFmtId="0" fontId="1" fillId="0" borderId="18" xfId="237" applyFont="1" applyBorder="1" applyAlignment="1">
      <alignment horizontal="center" wrapText="1"/>
      <protection/>
    </xf>
    <xf numFmtId="0" fontId="1" fillId="0" borderId="22" xfId="237" applyFont="1" applyBorder="1" applyAlignment="1">
      <alignment horizontal="center" wrapText="1"/>
      <protection/>
    </xf>
    <xf numFmtId="0" fontId="1" fillId="0" borderId="18" xfId="239" applyFont="1" applyBorder="1" applyAlignment="1">
      <alignment horizontal="center" wrapText="1"/>
      <protection/>
    </xf>
    <xf numFmtId="0" fontId="1" fillId="0" borderId="22" xfId="239" applyFont="1" applyBorder="1" applyAlignment="1">
      <alignment horizontal="center" wrapText="1"/>
      <protection/>
    </xf>
    <xf numFmtId="0" fontId="1" fillId="0" borderId="17" xfId="183" applyFont="1" applyBorder="1" applyAlignment="1">
      <alignment horizontal="center"/>
      <protection/>
    </xf>
    <xf numFmtId="0" fontId="1" fillId="0" borderId="16" xfId="183" applyFont="1" applyBorder="1" applyAlignment="1">
      <alignment horizontal="center"/>
      <protection/>
    </xf>
    <xf numFmtId="0" fontId="1" fillId="0" borderId="33" xfId="183" applyFont="1" applyBorder="1" applyAlignment="1">
      <alignment horizontal="center" vertical="center"/>
      <protection/>
    </xf>
    <xf numFmtId="0" fontId="1" fillId="0" borderId="22" xfId="183" applyFont="1" applyBorder="1" applyAlignment="1">
      <alignment horizontal="center" vertical="center"/>
      <protection/>
    </xf>
    <xf numFmtId="0" fontId="1" fillId="0" borderId="18" xfId="183" applyFont="1" applyBorder="1" applyAlignment="1">
      <alignment horizontal="center" vertical="center" wrapText="1"/>
      <protection/>
    </xf>
    <xf numFmtId="0" fontId="1" fillId="0" borderId="18" xfId="240" applyFont="1" applyBorder="1" applyAlignment="1">
      <alignment horizontal="center" wrapText="1"/>
      <protection/>
    </xf>
    <xf numFmtId="0" fontId="1" fillId="0" borderId="22" xfId="240" applyFont="1" applyBorder="1" applyAlignment="1">
      <alignment horizontal="center" wrapText="1"/>
      <protection/>
    </xf>
    <xf numFmtId="0" fontId="1" fillId="0" borderId="18" xfId="183" applyFont="1" applyBorder="1" applyAlignment="1">
      <alignment horizontal="center" wrapText="1"/>
      <protection/>
    </xf>
    <xf numFmtId="0" fontId="1" fillId="0" borderId="22" xfId="183" applyFont="1" applyBorder="1" applyAlignment="1">
      <alignment horizontal="center" wrapText="1"/>
      <protection/>
    </xf>
    <xf numFmtId="0" fontId="1" fillId="0" borderId="17" xfId="195" applyFont="1" applyBorder="1" applyAlignment="1">
      <alignment horizontal="center" wrapText="1"/>
      <protection/>
    </xf>
    <xf numFmtId="0" fontId="1" fillId="0" borderId="16" xfId="195" applyFont="1" applyBorder="1" applyAlignment="1">
      <alignment horizontal="center" wrapText="1"/>
      <protection/>
    </xf>
    <xf numFmtId="0" fontId="1" fillId="0" borderId="73" xfId="195" applyFont="1" applyBorder="1" applyAlignment="1">
      <alignment horizontal="center" wrapText="1"/>
      <protection/>
    </xf>
    <xf numFmtId="0" fontId="1" fillId="0" borderId="45" xfId="195" applyFont="1" applyBorder="1" applyAlignment="1">
      <alignment horizontal="center" wrapText="1"/>
      <protection/>
    </xf>
    <xf numFmtId="0" fontId="1" fillId="0" borderId="71" xfId="195" applyFont="1" applyBorder="1" applyAlignment="1">
      <alignment horizontal="center" wrapText="1"/>
      <protection/>
    </xf>
    <xf numFmtId="0" fontId="1" fillId="0" borderId="23" xfId="195" applyFont="1" applyBorder="1" applyAlignment="1">
      <alignment horizontal="center" wrapText="1"/>
      <protection/>
    </xf>
    <xf numFmtId="230" fontId="1" fillId="0" borderId="33" xfId="195" applyNumberFormat="1" applyFont="1" applyBorder="1" applyAlignment="1" quotePrefix="1">
      <alignment horizontal="center" vertical="center"/>
      <protection/>
    </xf>
    <xf numFmtId="230" fontId="1" fillId="0" borderId="18" xfId="195" applyNumberFormat="1" applyFont="1" applyBorder="1" applyAlignment="1" quotePrefix="1">
      <alignment horizontal="center" vertical="center"/>
      <protection/>
    </xf>
    <xf numFmtId="230" fontId="1" fillId="0" borderId="22" xfId="195" applyNumberFormat="1" applyFont="1" applyBorder="1" applyAlignment="1" quotePrefix="1">
      <alignment horizontal="center" vertical="center"/>
      <protection/>
    </xf>
    <xf numFmtId="0" fontId="1" fillId="0" borderId="33" xfId="210" applyFont="1" applyBorder="1" applyAlignment="1">
      <alignment horizontal="center" wrapText="1"/>
      <protection/>
    </xf>
    <xf numFmtId="0" fontId="1" fillId="0" borderId="18" xfId="210" applyFont="1" applyBorder="1" applyAlignment="1">
      <alignment horizontal="center" wrapText="1"/>
      <protection/>
    </xf>
    <xf numFmtId="0" fontId="1" fillId="0" borderId="36" xfId="210" applyFont="1" applyBorder="1" applyAlignment="1">
      <alignment horizontal="center" wrapText="1"/>
      <protection/>
    </xf>
    <xf numFmtId="0" fontId="1" fillId="0" borderId="26" xfId="210" applyFont="1" applyBorder="1" applyAlignment="1">
      <alignment horizontal="center" wrapText="1"/>
      <protection/>
    </xf>
    <xf numFmtId="0" fontId="1" fillId="0" borderId="32" xfId="242" applyFont="1" applyBorder="1" applyAlignment="1">
      <alignment horizontal="center" wrapText="1"/>
      <protection/>
    </xf>
    <xf numFmtId="0" fontId="1" fillId="0" borderId="26" xfId="242" applyFont="1" applyBorder="1" applyAlignment="1">
      <alignment horizontal="center" wrapText="1"/>
      <protection/>
    </xf>
    <xf numFmtId="0" fontId="1" fillId="0" borderId="63" xfId="242" applyFont="1" applyBorder="1" applyAlignment="1">
      <alignment horizontal="center" vertical="center" wrapText="1"/>
      <protection/>
    </xf>
    <xf numFmtId="0" fontId="1" fillId="0" borderId="17" xfId="242" applyFont="1" applyBorder="1" applyAlignment="1">
      <alignment horizontal="center" vertical="center" wrapText="1"/>
      <protection/>
    </xf>
    <xf numFmtId="0" fontId="1" fillId="0" borderId="15" xfId="242" applyFont="1" applyBorder="1" applyAlignment="1">
      <alignment horizontal="center" vertical="center" wrapText="1"/>
      <protection/>
    </xf>
    <xf numFmtId="0" fontId="47" fillId="0" borderId="74" xfId="195" applyFont="1" applyBorder="1" applyAlignment="1">
      <alignment horizontal="center" vertical="center" wrapText="1"/>
      <protection/>
    </xf>
    <xf numFmtId="0" fontId="47" fillId="0" borderId="18" xfId="195" applyFont="1" applyBorder="1" applyAlignment="1">
      <alignment horizontal="center" vertical="center" wrapText="1"/>
      <protection/>
    </xf>
    <xf numFmtId="0" fontId="1" fillId="0" borderId="15" xfId="236" applyFont="1" applyBorder="1" applyAlignment="1">
      <alignment horizontal="center"/>
      <protection/>
    </xf>
    <xf numFmtId="0" fontId="1" fillId="0" borderId="10" xfId="236" applyFont="1" applyBorder="1" applyAlignment="1">
      <alignment horizontal="center"/>
      <protection/>
    </xf>
    <xf numFmtId="0" fontId="44" fillId="0" borderId="36" xfId="236" applyFont="1" applyBorder="1" applyAlignment="1">
      <alignment horizontal="center" wrapText="1"/>
      <protection/>
    </xf>
    <xf numFmtId="0" fontId="44" fillId="0" borderId="26" xfId="236" applyFont="1" applyBorder="1" applyAlignment="1">
      <alignment horizontal="center" wrapText="1"/>
      <protection/>
    </xf>
    <xf numFmtId="0" fontId="44" fillId="0" borderId="33" xfId="236" applyFont="1" applyBorder="1" applyAlignment="1">
      <alignment horizontal="center" vertical="center" wrapText="1"/>
      <protection/>
    </xf>
    <xf numFmtId="0" fontId="44" fillId="0" borderId="18" xfId="236" applyFont="1" applyBorder="1" applyAlignment="1">
      <alignment horizontal="center" vertical="center" wrapText="1"/>
      <protection/>
    </xf>
    <xf numFmtId="0" fontId="44" fillId="0" borderId="22" xfId="236" applyFont="1" applyBorder="1" applyAlignment="1">
      <alignment horizontal="center" vertical="center" wrapText="1"/>
      <protection/>
    </xf>
    <xf numFmtId="0" fontId="44" fillId="0" borderId="63" xfId="236" applyFont="1" applyBorder="1" applyAlignment="1">
      <alignment horizontal="center" wrapText="1"/>
      <protection/>
    </xf>
    <xf numFmtId="0" fontId="44" fillId="0" borderId="25" xfId="236" applyFont="1" applyBorder="1" applyAlignment="1">
      <alignment horizontal="center" wrapText="1"/>
      <protection/>
    </xf>
  </cellXfs>
  <cellStyles count="347">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 8" xfId="27"/>
    <cellStyle name="1st indent_010409" xfId="28"/>
    <cellStyle name="20% - Accent1" xfId="29"/>
    <cellStyle name="20% - Accent2" xfId="30"/>
    <cellStyle name="20% - Accent3" xfId="31"/>
    <cellStyle name="20% - Accent4" xfId="32"/>
    <cellStyle name="20% - Accent5" xfId="33"/>
    <cellStyle name="20% - Accent6" xfId="34"/>
    <cellStyle name="2nd indent" xfId="35"/>
    <cellStyle name="2nd indent 2" xfId="36"/>
    <cellStyle name="2nd indent 2 2" xfId="37"/>
    <cellStyle name="2nd indent 2_Section06_100804_full" xfId="38"/>
    <cellStyle name="2nd indent 3" xfId="39"/>
    <cellStyle name="2nd indent 3 2" xfId="40"/>
    <cellStyle name="2nd indent 3_Section03" xfId="41"/>
    <cellStyle name="2nd indent 4" xfId="42"/>
    <cellStyle name="2nd indent 5" xfId="43"/>
    <cellStyle name="2nd indent 6" xfId="44"/>
    <cellStyle name="2nd indent 7" xfId="45"/>
    <cellStyle name="2nd indent 8" xfId="46"/>
    <cellStyle name="2nd indent 9" xfId="47"/>
    <cellStyle name="2nd indent_010309" xfId="48"/>
    <cellStyle name="3rd indent" xfId="49"/>
    <cellStyle name="3rd indent 2" xfId="50"/>
    <cellStyle name="3rd indent 3" xfId="51"/>
    <cellStyle name="3rd indent 4" xfId="52"/>
    <cellStyle name="3rd indent 5" xfId="53"/>
    <cellStyle name="3rd indent 6" xfId="54"/>
    <cellStyle name="3rd indent_010409" xfId="55"/>
    <cellStyle name="40% - Accent1" xfId="56"/>
    <cellStyle name="40% - Accent2" xfId="57"/>
    <cellStyle name="40% - Accent3" xfId="58"/>
    <cellStyle name="40% - Accent4" xfId="59"/>
    <cellStyle name="40% - Accent5" xfId="60"/>
    <cellStyle name="40% - Accent6" xfId="61"/>
    <cellStyle name="4th indent" xfId="62"/>
    <cellStyle name="4th indent 2" xfId="63"/>
    <cellStyle name="4th indent 3" xfId="64"/>
    <cellStyle name="4th indent 4" xfId="65"/>
    <cellStyle name="4th indent 5" xfId="66"/>
    <cellStyle name="4th indent_010409" xfId="67"/>
    <cellStyle name="5th indent" xfId="68"/>
    <cellStyle name="5th indent 2" xfId="69"/>
    <cellStyle name="5th indent 3" xfId="70"/>
    <cellStyle name="5th indent 4" xfId="71"/>
    <cellStyle name="5th indent 5" xfId="72"/>
    <cellStyle name="5th indent_010409" xfId="73"/>
    <cellStyle name="60% - Accent1" xfId="74"/>
    <cellStyle name="60% - Accent2" xfId="75"/>
    <cellStyle name="60% - Accent3" xfId="76"/>
    <cellStyle name="60% - Accent4" xfId="77"/>
    <cellStyle name="60% - Accent5" xfId="78"/>
    <cellStyle name="60% - Accent6" xfId="79"/>
    <cellStyle name="6th indent" xfId="80"/>
    <cellStyle name="6th indent 2" xfId="81"/>
    <cellStyle name="6th indent 3" xfId="82"/>
    <cellStyle name="6th indent 4" xfId="83"/>
    <cellStyle name="6th indent 5" xfId="84"/>
    <cellStyle name="6th indent_010409" xfId="85"/>
    <cellStyle name="Accent1" xfId="86"/>
    <cellStyle name="Accent2" xfId="87"/>
    <cellStyle name="Accent3" xfId="88"/>
    <cellStyle name="Accent4" xfId="89"/>
    <cellStyle name="Accent5" xfId="90"/>
    <cellStyle name="Accent6" xfId="91"/>
    <cellStyle name="Bad" xfId="92"/>
    <cellStyle name="Calculation" xfId="93"/>
    <cellStyle name="Check Cell" xfId="94"/>
    <cellStyle name="Comma" xfId="95"/>
    <cellStyle name="Comma [0]" xfId="96"/>
    <cellStyle name="Comma 2" xfId="97"/>
    <cellStyle name="Comma 2 2" xfId="98"/>
    <cellStyle name="Comma 3" xfId="99"/>
    <cellStyle name="Comma 3 2" xfId="100"/>
    <cellStyle name="Comma 4" xfId="101"/>
    <cellStyle name="Comma 5" xfId="102"/>
    <cellStyle name="Comma 5 2" xfId="103"/>
    <cellStyle name="Comma 6" xfId="104"/>
    <cellStyle name="Comma 7" xfId="105"/>
    <cellStyle name="Comma_016506 2" xfId="106"/>
    <cellStyle name="Comma0" xfId="107"/>
    <cellStyle name="Comma0 2" xfId="108"/>
    <cellStyle name="Comma0 3" xfId="109"/>
    <cellStyle name="Comma0_010907" xfId="110"/>
    <cellStyle name="Currency" xfId="111"/>
    <cellStyle name="Currency [0]" xfId="112"/>
    <cellStyle name="Currency 2" xfId="113"/>
    <cellStyle name="Currency 3" xfId="114"/>
    <cellStyle name="Currency0" xfId="115"/>
    <cellStyle name="Currency0 2" xfId="116"/>
    <cellStyle name="Currency0 3" xfId="117"/>
    <cellStyle name="Currency0_010907" xfId="118"/>
    <cellStyle name="Date" xfId="119"/>
    <cellStyle name="Date 2" xfId="120"/>
    <cellStyle name="Date 3" xfId="121"/>
    <cellStyle name="Date_010907" xfId="122"/>
    <cellStyle name="Explanatory Text" xfId="123"/>
    <cellStyle name="Fixed" xfId="124"/>
    <cellStyle name="Fixed 2" xfId="125"/>
    <cellStyle name="Fixed 3" xfId="126"/>
    <cellStyle name="Fixed_010907" xfId="127"/>
    <cellStyle name="Followed Hyperlink" xfId="128"/>
    <cellStyle name="FOOTNOTE" xfId="129"/>
    <cellStyle name="FOOTNOTE 10" xfId="130"/>
    <cellStyle name="FOOTNOTE 11" xfId="131"/>
    <cellStyle name="FOOTNOTE 12" xfId="132"/>
    <cellStyle name="FOOTNOTE 2" xfId="133"/>
    <cellStyle name="FOOTNOTE 2 2" xfId="134"/>
    <cellStyle name="FOOTNOTE 2 3" xfId="135"/>
    <cellStyle name="FOOTNOTE 2 4" xfId="136"/>
    <cellStyle name="FOOTNOTE 2_Section03" xfId="137"/>
    <cellStyle name="FOOTNOTE 3" xfId="138"/>
    <cellStyle name="FOOTNOTE 3 2" xfId="139"/>
    <cellStyle name="FOOTNOTE 3 3" xfId="140"/>
    <cellStyle name="FOOTNOTE 3_Section10" xfId="141"/>
    <cellStyle name="FOOTNOTE 4" xfId="142"/>
    <cellStyle name="FOOTNOTE 4 2" xfId="143"/>
    <cellStyle name="FOOTNOTE 4_Section10" xfId="144"/>
    <cellStyle name="FOOTNOTE 5" xfId="145"/>
    <cellStyle name="FOOTNOTE 5 2" xfId="146"/>
    <cellStyle name="FOOTNOTE 5_Section10" xfId="147"/>
    <cellStyle name="FOOTNOTE 6" xfId="148"/>
    <cellStyle name="FOOTNOTE 7" xfId="149"/>
    <cellStyle name="FOOTNOTE 8" xfId="150"/>
    <cellStyle name="FOOTNOTE 9" xfId="151"/>
    <cellStyle name="FOOTNOTE_016209" xfId="152"/>
    <cellStyle name="Good" xfId="153"/>
    <cellStyle name="HEADING" xfId="154"/>
    <cellStyle name="Heading 1" xfId="155"/>
    <cellStyle name="Heading 1 2" xfId="156"/>
    <cellStyle name="Heading 1 2 2" xfId="157"/>
    <cellStyle name="Heading 1 2_010908" xfId="158"/>
    <cellStyle name="Heading 1 3" xfId="159"/>
    <cellStyle name="Heading 1 4" xfId="160"/>
    <cellStyle name="Heading 2" xfId="161"/>
    <cellStyle name="Heading 2 2" xfId="162"/>
    <cellStyle name="Heading 2 2 2" xfId="163"/>
    <cellStyle name="Heading 2 2_010908" xfId="164"/>
    <cellStyle name="Heading 2 3" xfId="165"/>
    <cellStyle name="Heading 2 4" xfId="166"/>
    <cellStyle name="Heading 3" xfId="167"/>
    <cellStyle name="Heading 4" xfId="168"/>
    <cellStyle name="HEADING 5" xfId="169"/>
    <cellStyle name="HEADING1" xfId="170"/>
    <cellStyle name="HEADING2" xfId="171"/>
    <cellStyle name="Hyperlink" xfId="172"/>
    <cellStyle name="Hyperlink 2" xfId="173"/>
    <cellStyle name="Hyperlink 2 2" xfId="174"/>
    <cellStyle name="Hyperlink 2_Section03" xfId="175"/>
    <cellStyle name="Hyperlink 3" xfId="176"/>
    <cellStyle name="Hyperlink 4" xfId="177"/>
    <cellStyle name="Hyperlink_Section_01_title" xfId="178"/>
    <cellStyle name="Hyperlink_Section01" xfId="179"/>
    <cellStyle name="Input" xfId="180"/>
    <cellStyle name="Linked Cell" xfId="181"/>
    <cellStyle name="Neutral" xfId="182"/>
    <cellStyle name="Normal 10" xfId="183"/>
    <cellStyle name="Normal 11" xfId="184"/>
    <cellStyle name="Normal 12" xfId="185"/>
    <cellStyle name="Normal 12 2" xfId="186"/>
    <cellStyle name="Normal 13" xfId="187"/>
    <cellStyle name="Normal 13 2" xfId="188"/>
    <cellStyle name="Normal 14" xfId="189"/>
    <cellStyle name="Normal 15" xfId="190"/>
    <cellStyle name="Normal 16" xfId="191"/>
    <cellStyle name="Normal 17" xfId="192"/>
    <cellStyle name="Normal 18" xfId="193"/>
    <cellStyle name="Normal 19" xfId="194"/>
    <cellStyle name="Normal 2" xfId="195"/>
    <cellStyle name="Normal 2 2" xfId="196"/>
    <cellStyle name="Normal 2 2 2" xfId="197"/>
    <cellStyle name="Normal 2 3" xfId="198"/>
    <cellStyle name="Normal 2 3 2" xfId="199"/>
    <cellStyle name="Normal 2 3 3" xfId="200"/>
    <cellStyle name="Normal 2 3_Section21" xfId="201"/>
    <cellStyle name="Normal 2 4" xfId="202"/>
    <cellStyle name="Normal 2 5" xfId="203"/>
    <cellStyle name="Normal 2 9" xfId="204"/>
    <cellStyle name="Normal 2_010909" xfId="205"/>
    <cellStyle name="Normal 20" xfId="206"/>
    <cellStyle name="Normal 21" xfId="207"/>
    <cellStyle name="Normal 22" xfId="208"/>
    <cellStyle name="Normal 23" xfId="209"/>
    <cellStyle name="Normal 24" xfId="210"/>
    <cellStyle name="Normal 25" xfId="211"/>
    <cellStyle name="Normal 26" xfId="212"/>
    <cellStyle name="Normal 3" xfId="213"/>
    <cellStyle name="Normal 3 2" xfId="214"/>
    <cellStyle name="Normal 3 2 2" xfId="215"/>
    <cellStyle name="Normal 3 2_Section03" xfId="216"/>
    <cellStyle name="Normal 3 3" xfId="217"/>
    <cellStyle name="Normal 3 4" xfId="218"/>
    <cellStyle name="Normal 3 5" xfId="219"/>
    <cellStyle name="Normal 3_212609" xfId="220"/>
    <cellStyle name="Normal 4" xfId="221"/>
    <cellStyle name="Normal 4 2" xfId="222"/>
    <cellStyle name="Normal 4 3" xfId="223"/>
    <cellStyle name="Normal 4 4" xfId="224"/>
    <cellStyle name="Normal 4_Section02" xfId="225"/>
    <cellStyle name="Normal 5" xfId="226"/>
    <cellStyle name="Normal 5 2" xfId="227"/>
    <cellStyle name="Normal 5_Section02" xfId="228"/>
    <cellStyle name="Normal 6" xfId="229"/>
    <cellStyle name="Normal 7" xfId="230"/>
    <cellStyle name="Normal 8" xfId="231"/>
    <cellStyle name="Normal 9" xfId="232"/>
    <cellStyle name="Normal 91" xfId="233"/>
    <cellStyle name="Normal_010600" xfId="234"/>
    <cellStyle name="Normal_010600 2" xfId="235"/>
    <cellStyle name="Normal_010600_016809" xfId="236"/>
    <cellStyle name="Normal_010606_1 2 2" xfId="237"/>
    <cellStyle name="Normal_010706_1" xfId="238"/>
    <cellStyle name="Normal_010806_1" xfId="239"/>
    <cellStyle name="Normal_011506" xfId="240"/>
    <cellStyle name="Normal_013101r_no upload" xfId="241"/>
    <cellStyle name="Normal_013806" xfId="242"/>
    <cellStyle name="Normal_013906" xfId="243"/>
    <cellStyle name="Normal_016406 2" xfId="244"/>
    <cellStyle name="Normal_016406 2_016910_1year" xfId="245"/>
    <cellStyle name="Normal_10_4_27_detailed-lang-tables(1)" xfId="246"/>
    <cellStyle name="Normal_2000 group quarters" xfId="247"/>
    <cellStyle name="Normal_2010_GQ 2" xfId="248"/>
    <cellStyle name="Normal_2010ctnames_honcnty_5_3_11_final" xfId="249"/>
    <cellStyle name="Normal_2kh15 2" xfId="250"/>
    <cellStyle name="Normal_All Census tables_includes multi race tables" xfId="251"/>
    <cellStyle name="Normal_all race rank_state" xfId="252"/>
    <cellStyle name="Normal_Census Tract Density 2000 2 2" xfId="253"/>
    <cellStyle name="Normal_ctnum_census_2010_PL_CT_table" xfId="254"/>
    <cellStyle name="Normal_jan delete this section01" xfId="255"/>
    <cellStyle name="Normal_last year excel compiled sec02_a276" xfId="256"/>
    <cellStyle name="Normal_pltable1_County" xfId="257"/>
    <cellStyle name="Normal_pltable1_Island" xfId="258"/>
    <cellStyle name="Normal_Revised title_8_4_04" xfId="259"/>
    <cellStyle name="Normal_Section 2 Titles" xfId="260"/>
    <cellStyle name="Normal_section01" xfId="261"/>
    <cellStyle name="Normal_Table01.13_DemoProfile" xfId="262"/>
    <cellStyle name="Normal_Table01.47_input" xfId="263"/>
    <cellStyle name="Normal_Table01.65_input" xfId="264"/>
    <cellStyle name="Note" xfId="265"/>
    <cellStyle name="Note 10" xfId="266"/>
    <cellStyle name="Note 11" xfId="267"/>
    <cellStyle name="Note 12" xfId="268"/>
    <cellStyle name="Note 13" xfId="269"/>
    <cellStyle name="Note 14" xfId="270"/>
    <cellStyle name="Note 15" xfId="271"/>
    <cellStyle name="Note 16" xfId="272"/>
    <cellStyle name="Note 17" xfId="273"/>
    <cellStyle name="Note 18" xfId="274"/>
    <cellStyle name="Note 19" xfId="275"/>
    <cellStyle name="Note 2" xfId="276"/>
    <cellStyle name="Note 2 2" xfId="277"/>
    <cellStyle name="Note 20" xfId="278"/>
    <cellStyle name="Note 21" xfId="279"/>
    <cellStyle name="Note 22" xfId="280"/>
    <cellStyle name="Note 3" xfId="281"/>
    <cellStyle name="Note 3 2" xfId="282"/>
    <cellStyle name="Note 4" xfId="283"/>
    <cellStyle name="Note 4 2" xfId="284"/>
    <cellStyle name="Note 5" xfId="285"/>
    <cellStyle name="Note 5 2" xfId="286"/>
    <cellStyle name="Note 6" xfId="287"/>
    <cellStyle name="Note 6 2" xfId="288"/>
    <cellStyle name="Note 7" xfId="289"/>
    <cellStyle name="Note 7 2" xfId="290"/>
    <cellStyle name="Note 8" xfId="291"/>
    <cellStyle name="Note 9" xfId="292"/>
    <cellStyle name="numbcent" xfId="293"/>
    <cellStyle name="Output" xfId="294"/>
    <cellStyle name="Percent" xfId="295"/>
    <cellStyle name="Percent 2" xfId="296"/>
    <cellStyle name="Percent 2 2" xfId="297"/>
    <cellStyle name="Percent 3" xfId="298"/>
    <cellStyle name="Percent 3 2" xfId="299"/>
    <cellStyle name="Percent 4" xfId="300"/>
    <cellStyle name="Percent 5" xfId="301"/>
    <cellStyle name="R00B" xfId="302"/>
    <cellStyle name="R00L" xfId="303"/>
    <cellStyle name="R01B" xfId="304"/>
    <cellStyle name="R01H" xfId="305"/>
    <cellStyle name="R01L" xfId="306"/>
    <cellStyle name="R02B" xfId="307"/>
    <cellStyle name="R02L" xfId="308"/>
    <cellStyle name="Style 1" xfId="309"/>
    <cellStyle name="Style 21" xfId="310"/>
    <cellStyle name="Style 22" xfId="311"/>
    <cellStyle name="Style 23" xfId="312"/>
    <cellStyle name="Style 24" xfId="313"/>
    <cellStyle name="Style 25" xfId="314"/>
    <cellStyle name="Style 26" xfId="315"/>
    <cellStyle name="Style 27" xfId="316"/>
    <cellStyle name="Style 28" xfId="317"/>
    <cellStyle name="style_col_headings" xfId="318"/>
    <cellStyle name="testing" xfId="319"/>
    <cellStyle name="TITLE" xfId="320"/>
    <cellStyle name="Title 10" xfId="321"/>
    <cellStyle name="Title 11" xfId="322"/>
    <cellStyle name="Title 12" xfId="323"/>
    <cellStyle name="Title 13" xfId="324"/>
    <cellStyle name="Title 14" xfId="325"/>
    <cellStyle name="Title 15" xfId="326"/>
    <cellStyle name="Title 16" xfId="327"/>
    <cellStyle name="Title 17" xfId="328"/>
    <cellStyle name="Title 18" xfId="329"/>
    <cellStyle name="Title 19" xfId="330"/>
    <cellStyle name="TITLE 2" xfId="331"/>
    <cellStyle name="Title 2 2" xfId="332"/>
    <cellStyle name="TITLE 2 3" xfId="333"/>
    <cellStyle name="TITLE 2_212109" xfId="334"/>
    <cellStyle name="Title 20" xfId="335"/>
    <cellStyle name="Title 21" xfId="336"/>
    <cellStyle name="Title 22" xfId="337"/>
    <cellStyle name="TITLE 3" xfId="338"/>
    <cellStyle name="Title 3 2" xfId="339"/>
    <cellStyle name="Title 3_Section15" xfId="340"/>
    <cellStyle name="TITLE 4" xfId="341"/>
    <cellStyle name="Title 4 2" xfId="342"/>
    <cellStyle name="Title 4_Section15" xfId="343"/>
    <cellStyle name="TITLE 5" xfId="344"/>
    <cellStyle name="Title 5 2" xfId="345"/>
    <cellStyle name="Title 5_Section15" xfId="346"/>
    <cellStyle name="Title 6" xfId="347"/>
    <cellStyle name="Title 6 2" xfId="348"/>
    <cellStyle name="Title 7" xfId="349"/>
    <cellStyle name="Title 7 2" xfId="350"/>
    <cellStyle name="Title 8" xfId="351"/>
    <cellStyle name="Title 9" xfId="352"/>
    <cellStyle name="TITLE_010109" xfId="353"/>
    <cellStyle name="Total" xfId="354"/>
    <cellStyle name="Total 2" xfId="355"/>
    <cellStyle name="Total 2 2" xfId="356"/>
    <cellStyle name="Total 2_010908" xfId="357"/>
    <cellStyle name="Total 3" xfId="358"/>
    <cellStyle name="Total 4" xfId="359"/>
    <cellStyle name="Warning Text" xfId="3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tabSelected="1" workbookViewId="0" topLeftCell="A1">
      <selection activeCell="A1" sqref="A1"/>
    </sheetView>
  </sheetViews>
  <sheetFormatPr defaultColWidth="9.140625" defaultRowHeight="12.75"/>
  <cols>
    <col min="1" max="1" width="9.57421875" style="62" customWidth="1"/>
    <col min="2" max="2" width="69.7109375" style="62" customWidth="1"/>
    <col min="3" max="16384" width="9.140625" style="62" customWidth="1"/>
  </cols>
  <sheetData>
    <row r="1" spans="1:2" ht="31.5">
      <c r="A1" s="1638" t="s">
        <v>2147</v>
      </c>
      <c r="B1" s="1638" t="s">
        <v>2146</v>
      </c>
    </row>
    <row r="2" spans="1:2" ht="12.75" customHeight="1">
      <c r="A2" s="1638"/>
      <c r="B2" s="1638"/>
    </row>
    <row r="3" spans="1:2" ht="15.75">
      <c r="A3" s="1640" t="s">
        <v>2145</v>
      </c>
      <c r="B3" s="1638"/>
    </row>
    <row r="4" spans="1:2" ht="15.75">
      <c r="A4" s="1639" t="s">
        <v>2144</v>
      </c>
      <c r="B4" s="1638"/>
    </row>
    <row r="5" spans="1:2" ht="15.75">
      <c r="A5" s="1635">
        <v>1.01</v>
      </c>
      <c r="B5" s="1636" t="s">
        <v>2143</v>
      </c>
    </row>
    <row r="6" spans="1:2" ht="15.75">
      <c r="A6" s="1635">
        <v>1.02</v>
      </c>
      <c r="B6" s="1636" t="s">
        <v>2148</v>
      </c>
    </row>
    <row r="7" spans="1:2" ht="15.75">
      <c r="A7" s="1635">
        <v>1.03</v>
      </c>
      <c r="B7" s="1636" t="s">
        <v>2149</v>
      </c>
    </row>
    <row r="8" spans="1:2" ht="15.75">
      <c r="A8" s="1635">
        <v>1.04</v>
      </c>
      <c r="B8" s="1636" t="s">
        <v>2150</v>
      </c>
    </row>
    <row r="9" spans="1:2" ht="15.75">
      <c r="A9" s="1635">
        <v>1.05</v>
      </c>
      <c r="B9" s="1636" t="s">
        <v>2142</v>
      </c>
    </row>
    <row r="10" spans="1:2" ht="15.75">
      <c r="A10" s="1635">
        <v>1.06</v>
      </c>
      <c r="B10" s="1636" t="s">
        <v>2151</v>
      </c>
    </row>
    <row r="11" spans="1:2" ht="31.5">
      <c r="A11" s="1635">
        <v>1.07</v>
      </c>
      <c r="B11" s="1636" t="s">
        <v>2152</v>
      </c>
    </row>
    <row r="12" spans="1:2" ht="15.75">
      <c r="A12" s="1635">
        <v>1.08</v>
      </c>
      <c r="B12" s="1636" t="s">
        <v>2153</v>
      </c>
    </row>
    <row r="13" spans="1:2" ht="15.75">
      <c r="A13" s="1635">
        <v>1.09</v>
      </c>
      <c r="B13" s="1636" t="s">
        <v>2154</v>
      </c>
    </row>
    <row r="14" spans="1:2" ht="15.75">
      <c r="A14" s="1635">
        <v>1.1</v>
      </c>
      <c r="B14" s="1636" t="s">
        <v>2141</v>
      </c>
    </row>
    <row r="15" spans="1:2" ht="15.75">
      <c r="A15" s="1635">
        <v>1.11</v>
      </c>
      <c r="B15" s="1636" t="s">
        <v>2140</v>
      </c>
    </row>
    <row r="16" spans="1:2" ht="31.5">
      <c r="A16" s="1635">
        <v>1.12</v>
      </c>
      <c r="B16" s="1636" t="s">
        <v>2155</v>
      </c>
    </row>
    <row r="17" spans="1:2" ht="15.75" customHeight="1">
      <c r="A17" s="1635">
        <v>1.13</v>
      </c>
      <c r="B17" s="1636" t="s">
        <v>2156</v>
      </c>
    </row>
    <row r="18" spans="1:2" ht="15.75">
      <c r="A18" s="1635">
        <v>1.14</v>
      </c>
      <c r="B18" s="1636" t="s">
        <v>2157</v>
      </c>
    </row>
    <row r="19" spans="1:2" ht="15.75">
      <c r="A19" s="1635">
        <v>1.15</v>
      </c>
      <c r="B19" s="1636" t="s">
        <v>2158</v>
      </c>
    </row>
    <row r="20" spans="1:2" ht="15.75" customHeight="1">
      <c r="A20" s="1635">
        <v>1.16</v>
      </c>
      <c r="B20" s="1636" t="s">
        <v>2159</v>
      </c>
    </row>
    <row r="21" spans="1:2" ht="15.75" customHeight="1">
      <c r="A21" s="1635">
        <v>1.17</v>
      </c>
      <c r="B21" s="1636" t="s">
        <v>2139</v>
      </c>
    </row>
    <row r="22" spans="1:2" ht="15.75">
      <c r="A22" s="1635">
        <v>1.18</v>
      </c>
      <c r="B22" s="1636" t="s">
        <v>2160</v>
      </c>
    </row>
    <row r="23" spans="1:2" ht="31.5">
      <c r="A23" s="1635">
        <v>1.19</v>
      </c>
      <c r="B23" s="1636" t="s">
        <v>2161</v>
      </c>
    </row>
    <row r="24" spans="1:2" ht="15.75">
      <c r="A24" s="1635">
        <v>1.2</v>
      </c>
      <c r="B24" s="1636" t="s">
        <v>2162</v>
      </c>
    </row>
    <row r="25" spans="1:2" ht="15.75">
      <c r="A25" s="1635">
        <v>1.21</v>
      </c>
      <c r="B25" s="1636" t="s">
        <v>2138</v>
      </c>
    </row>
    <row r="26" spans="1:2" ht="15.75">
      <c r="A26" s="1635">
        <v>1.22</v>
      </c>
      <c r="B26" s="1636" t="s">
        <v>2163</v>
      </c>
    </row>
    <row r="27" spans="1:2" ht="15.75">
      <c r="A27" s="1635">
        <v>1.23</v>
      </c>
      <c r="B27" s="1636" t="s">
        <v>2137</v>
      </c>
    </row>
    <row r="28" spans="1:2" ht="15.75">
      <c r="A28" s="1635">
        <v>1.24</v>
      </c>
      <c r="B28" s="1636" t="s">
        <v>2136</v>
      </c>
    </row>
    <row r="29" spans="1:2" ht="15.75">
      <c r="A29" s="1635">
        <v>1.25</v>
      </c>
      <c r="B29" s="1636" t="s">
        <v>2135</v>
      </c>
    </row>
    <row r="30" spans="1:2" ht="15.75">
      <c r="A30" s="1635">
        <v>1.26</v>
      </c>
      <c r="B30" s="1636" t="s">
        <v>2164</v>
      </c>
    </row>
    <row r="31" spans="1:2" ht="15.75" customHeight="1">
      <c r="A31" s="1635">
        <v>1.27</v>
      </c>
      <c r="B31" s="1636" t="s">
        <v>2165</v>
      </c>
    </row>
    <row r="32" spans="1:2" ht="15.75" customHeight="1">
      <c r="A32" s="1635">
        <v>1.28</v>
      </c>
      <c r="B32" s="1636" t="s">
        <v>2166</v>
      </c>
    </row>
    <row r="33" spans="1:2" ht="15.75" customHeight="1">
      <c r="A33" s="1635">
        <v>1.29</v>
      </c>
      <c r="B33" s="1636" t="s">
        <v>2167</v>
      </c>
    </row>
    <row r="34" spans="1:2" ht="15.75">
      <c r="A34" s="1635">
        <v>1.3</v>
      </c>
      <c r="B34" s="1636" t="s">
        <v>2168</v>
      </c>
    </row>
    <row r="35" spans="1:2" ht="15.75">
      <c r="A35" s="1635">
        <v>1.31</v>
      </c>
      <c r="B35" s="1636" t="s">
        <v>2134</v>
      </c>
    </row>
    <row r="36" spans="1:2" ht="15.75">
      <c r="A36" s="1635">
        <v>1.32</v>
      </c>
      <c r="B36" s="1636" t="s">
        <v>2169</v>
      </c>
    </row>
    <row r="37" spans="1:2" ht="15.75">
      <c r="A37" s="1635">
        <v>1.33</v>
      </c>
      <c r="B37" s="1636" t="s">
        <v>2133</v>
      </c>
    </row>
    <row r="38" spans="1:2" ht="15.75">
      <c r="A38" s="1635">
        <v>1.34</v>
      </c>
      <c r="B38" s="1636" t="s">
        <v>2170</v>
      </c>
    </row>
    <row r="39" spans="1:2" ht="15.75">
      <c r="A39" s="1635">
        <v>1.35</v>
      </c>
      <c r="B39" s="1636" t="s">
        <v>2132</v>
      </c>
    </row>
    <row r="40" spans="1:2" ht="31.5" customHeight="1">
      <c r="A40" s="1635">
        <v>1.36</v>
      </c>
      <c r="B40" s="1636" t="s">
        <v>2131</v>
      </c>
    </row>
    <row r="41" spans="1:2" ht="15.75">
      <c r="A41" s="1635">
        <v>1.37</v>
      </c>
      <c r="B41" s="1636" t="s">
        <v>2130</v>
      </c>
    </row>
    <row r="42" spans="1:2" ht="15.75">
      <c r="A42" s="1635">
        <v>1.38</v>
      </c>
      <c r="B42" s="1636" t="s">
        <v>2171</v>
      </c>
    </row>
    <row r="43" spans="1:2" ht="15.75">
      <c r="A43" s="1635">
        <v>1.39</v>
      </c>
      <c r="B43" s="1636" t="s">
        <v>2172</v>
      </c>
    </row>
    <row r="44" spans="1:2" ht="15.75">
      <c r="A44" s="1635">
        <v>1.4</v>
      </c>
      <c r="B44" s="1636" t="s">
        <v>2173</v>
      </c>
    </row>
    <row r="45" spans="1:2" ht="15.75">
      <c r="A45" s="1635">
        <v>1.41</v>
      </c>
      <c r="B45" s="1636" t="s">
        <v>2174</v>
      </c>
    </row>
    <row r="46" spans="1:2" ht="31.5">
      <c r="A46" s="1635">
        <v>1.42</v>
      </c>
      <c r="B46" s="1636" t="s">
        <v>2175</v>
      </c>
    </row>
    <row r="47" spans="1:2" ht="15.75">
      <c r="A47" s="1635">
        <v>1.43</v>
      </c>
      <c r="B47" s="1636" t="s">
        <v>2176</v>
      </c>
    </row>
    <row r="48" spans="1:2" ht="31.5">
      <c r="A48" s="1635">
        <v>1.44</v>
      </c>
      <c r="B48" s="1636" t="s">
        <v>2177</v>
      </c>
    </row>
    <row r="49" spans="1:2" ht="15" customHeight="1">
      <c r="A49" s="1635">
        <v>1.45</v>
      </c>
      <c r="B49" s="1636" t="s">
        <v>2178</v>
      </c>
    </row>
    <row r="50" spans="1:2" ht="15.75">
      <c r="A50" s="1635">
        <v>1.46</v>
      </c>
      <c r="B50" s="1636" t="s">
        <v>2179</v>
      </c>
    </row>
    <row r="51" spans="1:2" ht="31.5">
      <c r="A51" s="1635">
        <v>1.47</v>
      </c>
      <c r="B51" s="1636" t="s">
        <v>2180</v>
      </c>
    </row>
    <row r="52" spans="1:2" ht="31.5">
      <c r="A52" s="1635">
        <v>1.48</v>
      </c>
      <c r="B52" s="1636" t="s">
        <v>2181</v>
      </c>
    </row>
    <row r="53" spans="1:2" ht="31.5">
      <c r="A53" s="1635">
        <v>1.49</v>
      </c>
      <c r="B53" s="1636" t="s">
        <v>2182</v>
      </c>
    </row>
    <row r="54" spans="1:2" ht="15.75">
      <c r="A54" s="1635">
        <v>1.5</v>
      </c>
      <c r="B54" s="1636" t="s">
        <v>2183</v>
      </c>
    </row>
    <row r="55" spans="1:2" ht="15.75">
      <c r="A55" s="1635">
        <v>1.51</v>
      </c>
      <c r="B55" s="1636" t="s">
        <v>2184</v>
      </c>
    </row>
    <row r="56" spans="1:2" ht="15.75">
      <c r="A56" s="1635">
        <v>1.52</v>
      </c>
      <c r="B56" s="1636" t="s">
        <v>2185</v>
      </c>
    </row>
    <row r="57" spans="1:2" ht="15.75" customHeight="1">
      <c r="A57" s="1635">
        <v>1.53</v>
      </c>
      <c r="B57" s="1636" t="s">
        <v>2186</v>
      </c>
    </row>
    <row r="58" spans="1:2" ht="15.75">
      <c r="A58" s="1635">
        <v>1.54</v>
      </c>
      <c r="B58" s="1636" t="s">
        <v>2187</v>
      </c>
    </row>
    <row r="59" spans="1:2" ht="15.75">
      <c r="A59" s="1635">
        <v>1.55</v>
      </c>
      <c r="B59" s="1636" t="s">
        <v>2188</v>
      </c>
    </row>
    <row r="60" spans="1:2" ht="31.5">
      <c r="A60" s="1635">
        <v>1.56</v>
      </c>
      <c r="B60" s="1636" t="s">
        <v>2189</v>
      </c>
    </row>
    <row r="61" spans="1:2" ht="15.75" customHeight="1">
      <c r="A61" s="1635">
        <v>1.57</v>
      </c>
      <c r="B61" s="1636" t="s">
        <v>2190</v>
      </c>
    </row>
    <row r="62" spans="1:2" s="1369" customFormat="1" ht="15.75" customHeight="1">
      <c r="A62" s="1637">
        <v>1.58</v>
      </c>
      <c r="B62" s="1636" t="s">
        <v>2191</v>
      </c>
    </row>
    <row r="63" spans="1:2" s="1369" customFormat="1" ht="15" customHeight="1">
      <c r="A63" s="1637">
        <v>1.59</v>
      </c>
      <c r="B63" s="1636" t="s">
        <v>2192</v>
      </c>
    </row>
    <row r="64" spans="1:2" ht="15" customHeight="1">
      <c r="A64" s="1635">
        <v>1.6</v>
      </c>
      <c r="B64" s="1636" t="s">
        <v>2193</v>
      </c>
    </row>
    <row r="65" spans="1:2" ht="15.75" customHeight="1">
      <c r="A65" s="1635">
        <v>1.61</v>
      </c>
      <c r="B65" s="1636" t="s">
        <v>2194</v>
      </c>
    </row>
    <row r="66" spans="1:2" ht="15.75">
      <c r="A66" s="1635">
        <v>1.62</v>
      </c>
      <c r="B66" s="1636" t="s">
        <v>2195</v>
      </c>
    </row>
    <row r="67" spans="1:2" ht="15.75">
      <c r="A67" s="1635">
        <v>1.63</v>
      </c>
      <c r="B67" s="1636" t="s">
        <v>2196</v>
      </c>
    </row>
    <row r="68" spans="1:2" ht="15.75">
      <c r="A68" s="1634"/>
      <c r="B68" s="1634"/>
    </row>
    <row r="69" spans="1:2" ht="15.75">
      <c r="A69" s="1634"/>
      <c r="B69" s="1634"/>
    </row>
    <row r="70" spans="1:2" ht="15.75">
      <c r="A70" s="1634"/>
      <c r="B70" s="1634"/>
    </row>
    <row r="71" spans="1:2" ht="15.75">
      <c r="A71" s="1634"/>
      <c r="B71" s="1634"/>
    </row>
    <row r="72" spans="1:2" ht="15.75">
      <c r="A72" s="1634"/>
      <c r="B72" s="1634"/>
    </row>
    <row r="73" spans="1:2" ht="15.75">
      <c r="A73" s="1634"/>
      <c r="B73" s="1634"/>
    </row>
    <row r="74" spans="1:2" ht="15.75">
      <c r="A74" s="1634"/>
      <c r="B74" s="1634"/>
    </row>
    <row r="75" spans="1:2" ht="15.75">
      <c r="A75" s="1634"/>
      <c r="B75" s="1634"/>
    </row>
    <row r="76" spans="1:2" ht="15.75">
      <c r="A76" s="1634"/>
      <c r="B76" s="1634"/>
    </row>
    <row r="77" spans="1:2" ht="15.75">
      <c r="A77" s="1634"/>
      <c r="B77" s="1634"/>
    </row>
    <row r="78" spans="1:2" ht="15.75">
      <c r="A78" s="1634"/>
      <c r="B78" s="1634"/>
    </row>
    <row r="79" spans="1:2" ht="15.75">
      <c r="A79" s="1634"/>
      <c r="B79" s="1634"/>
    </row>
    <row r="80" spans="1:2" ht="15.75">
      <c r="A80" s="1634"/>
      <c r="B80" s="1634"/>
    </row>
    <row r="81" spans="1:2" ht="15.75">
      <c r="A81" s="1634"/>
      <c r="B81" s="1634"/>
    </row>
    <row r="82" spans="1:2" ht="15.75">
      <c r="A82" s="1634"/>
      <c r="B82" s="1634"/>
    </row>
    <row r="83" spans="1:2" ht="15.75">
      <c r="A83" s="1634"/>
      <c r="B83" s="1634"/>
    </row>
    <row r="84" spans="1:2" ht="15.75">
      <c r="A84" s="1634"/>
      <c r="B84" s="1634"/>
    </row>
    <row r="85" spans="1:2" ht="15.75">
      <c r="A85" s="1634"/>
      <c r="B85" s="1634"/>
    </row>
    <row r="86" spans="1:2" ht="15.75">
      <c r="A86" s="1634"/>
      <c r="B86" s="1634"/>
    </row>
    <row r="87" spans="1:2" ht="15.75">
      <c r="A87" s="1634"/>
      <c r="B87" s="1634"/>
    </row>
    <row r="88" spans="1:2" ht="15.75">
      <c r="A88" s="1634"/>
      <c r="B88" s="1634"/>
    </row>
    <row r="89" spans="1:2" ht="15.75">
      <c r="A89" s="1634"/>
      <c r="B89" s="1634"/>
    </row>
    <row r="90" spans="1:2" ht="15.75">
      <c r="A90" s="1634"/>
      <c r="B90" s="1634"/>
    </row>
    <row r="91" spans="1:2" ht="15.75">
      <c r="A91" s="1634"/>
      <c r="B91" s="1634"/>
    </row>
    <row r="92" spans="1:2" ht="15.75">
      <c r="A92" s="1634"/>
      <c r="B92" s="1634"/>
    </row>
  </sheetData>
  <sheetProtection/>
  <hyperlinks>
    <hyperlink ref="A4" location="Narrative!A1" display="Narrative"/>
    <hyperlink ref="A5" location="'01.01'!A1" display="01.01"/>
    <hyperlink ref="A6" location="'01.02'!A1" display="01.02"/>
    <hyperlink ref="A7" location="'01.03'!A1" display="01.03"/>
    <hyperlink ref="A8" location="'01.04'!A1" display="01.04"/>
    <hyperlink ref="A9" location="'01.05'!A1" display="01.05"/>
    <hyperlink ref="A10" location="'01.06'!A1" display="01.06"/>
    <hyperlink ref="A11" location="'01.07'!A1" display="01.07"/>
    <hyperlink ref="A12" location="'01.08'!A1" display="01.08"/>
    <hyperlink ref="A13" location="'01.09'!A1" display="01.09"/>
    <hyperlink ref="A14" location="'01.10'!A1" display="01.10"/>
    <hyperlink ref="A15" location="'01.11'!A1" display="01.11"/>
    <hyperlink ref="A16" location="'01.12'!A1" display="01.12"/>
    <hyperlink ref="A17" location="'01.13'!A1" display="01.13"/>
    <hyperlink ref="A18" location="'01.14'!A1" display="01.14"/>
    <hyperlink ref="A19" location="'01.15'!A1" display="01.15"/>
    <hyperlink ref="A20" location="'01.16'!A1" display="01.16"/>
    <hyperlink ref="A21" location="'01.17'!A1" display="01.17"/>
    <hyperlink ref="A22" location="'01.18'!A1" display="01.18"/>
    <hyperlink ref="A23" location="'01.19'!A1" display="01.19"/>
    <hyperlink ref="A24" location="'01.20'!A1" display="01.20"/>
    <hyperlink ref="A25" location="'01.21'!A1" display="01.21"/>
    <hyperlink ref="A26" location="'01.22'!A1" display="01.22"/>
    <hyperlink ref="A27" location="'01.23'!A1" display="01.23"/>
    <hyperlink ref="A28" location="'01.24'!A1" display="01.24"/>
    <hyperlink ref="A29" location="'01.25'!A1" display="01.25"/>
    <hyperlink ref="A30" location="'01.26'!A1" display="01.26"/>
    <hyperlink ref="A31" location="'01.27'!A1" display="01.27"/>
    <hyperlink ref="A32" location="'01.28'!A1" display="01.28"/>
    <hyperlink ref="A33" location="'01.29'!A1" display="01.29"/>
    <hyperlink ref="A34" location="'01.30'!A1" display="01.30"/>
    <hyperlink ref="A35" location="'01.31'!A1" display="01.31"/>
    <hyperlink ref="A36" location="'01.32'!A1" display="01.32"/>
    <hyperlink ref="A37" location="'01.33'!A1" display="01.33"/>
    <hyperlink ref="A38" location="'01.34'!A1" display="01.34"/>
    <hyperlink ref="A39" location="'01.35'!A1" display="01.35"/>
    <hyperlink ref="A40" location="'01.36'!A1" display="01.36"/>
    <hyperlink ref="A41" location="'01.37'!A1" display="01.37"/>
    <hyperlink ref="A42" location="'01.38'!A1" display="01.38"/>
    <hyperlink ref="A43" location="'01.39'!A1" display="01.39"/>
    <hyperlink ref="A44" location="'01.40'!A1" display="01.40"/>
    <hyperlink ref="A45" location="'01.41'!A1" display="01.41"/>
    <hyperlink ref="A46" location="'01.42'!A1" display="01.42"/>
    <hyperlink ref="A47" location="'01.43'!A1" display="01.43"/>
    <hyperlink ref="A48" location="'01.44'!A1" display="01.44"/>
    <hyperlink ref="A49" location="'01.45'!A1" display="01.45"/>
    <hyperlink ref="A50" location="'01.46'!A1" display="01.46"/>
    <hyperlink ref="A51" location="'01.47'!A1" display="01.47"/>
    <hyperlink ref="A52" location="'01.48'!A1" display="01.48"/>
    <hyperlink ref="A53" location="'01.49'!A1" display="01.49"/>
    <hyperlink ref="A54" location="'01.50'!A1" display="01.50"/>
    <hyperlink ref="A55" location="'01.51'!A1" display="01.51"/>
    <hyperlink ref="A56" location="'01.52'!A1" display="01.52"/>
    <hyperlink ref="A57" location="'01.53'!A1" display="01.53"/>
    <hyperlink ref="A58" location="'01.54'!A1" display="01.54"/>
    <hyperlink ref="A59" location="'01.55'!A1" display="01.55"/>
    <hyperlink ref="A60" location="'01.56'!A1" display="01.56"/>
    <hyperlink ref="A61" location="'01.57'!A1" display="01.57"/>
    <hyperlink ref="A62" location="'01.58'!A1" display="01.58"/>
    <hyperlink ref="A63" location="'01.59'!A1" display="01.59"/>
    <hyperlink ref="A64" location="'01.60'!A1" display="01.60"/>
    <hyperlink ref="A65" location="'01.61'!A1" display="01.61"/>
    <hyperlink ref="A66" location="'01.62'!A1" display="01.62"/>
    <hyperlink ref="A67" location="'01.63'!A1" display="01.63"/>
  </hyperlink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0.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7.00390625" style="257" customWidth="1"/>
    <col min="2" max="2" width="13.8515625" style="257" customWidth="1"/>
    <col min="3" max="3" width="16.57421875" style="257" customWidth="1"/>
    <col min="4" max="6" width="15.7109375" style="257" customWidth="1"/>
    <col min="7" max="16384" width="9.140625" style="257" customWidth="1"/>
  </cols>
  <sheetData>
    <row r="1" spans="1:6" ht="15.75" customHeight="1">
      <c r="A1" s="273" t="s">
        <v>205</v>
      </c>
      <c r="B1" s="274"/>
      <c r="C1" s="274"/>
      <c r="D1" s="274"/>
      <c r="E1" s="274"/>
      <c r="F1" s="274"/>
    </row>
    <row r="2" spans="1:6" ht="15.75" customHeight="1">
      <c r="A2" s="273" t="s">
        <v>204</v>
      </c>
      <c r="B2" s="274"/>
      <c r="C2" s="274"/>
      <c r="D2" s="274"/>
      <c r="E2" s="274"/>
      <c r="F2" s="274"/>
    </row>
    <row r="3" spans="1:2" ht="12.75" customHeight="1">
      <c r="A3" s="273" t="s">
        <v>34</v>
      </c>
      <c r="B3" s="257" t="s">
        <v>34</v>
      </c>
    </row>
    <row r="4" spans="1:6" s="189" customFormat="1" ht="12.75" customHeight="1">
      <c r="A4" s="218" t="s">
        <v>203</v>
      </c>
      <c r="B4" s="217"/>
      <c r="C4" s="216"/>
      <c r="D4" s="216"/>
      <c r="E4" s="216"/>
      <c r="F4" s="216"/>
    </row>
    <row r="5" spans="1:6" s="189" customFormat="1" ht="12.75" customHeight="1">
      <c r="A5" s="218" t="s">
        <v>202</v>
      </c>
      <c r="B5" s="217"/>
      <c r="C5" s="216"/>
      <c r="D5" s="216"/>
      <c r="E5" s="216"/>
      <c r="F5" s="216"/>
    </row>
    <row r="6" spans="1:6" s="189" customFormat="1" ht="12.75" customHeight="1">
      <c r="A6" s="218" t="s">
        <v>195</v>
      </c>
      <c r="B6" s="217"/>
      <c r="C6" s="216"/>
      <c r="D6" s="216"/>
      <c r="E6" s="216"/>
      <c r="F6" s="216"/>
    </row>
    <row r="7" ht="12.75" customHeight="1" thickBot="1"/>
    <row r="8" spans="1:6" s="270" customFormat="1" ht="34.5" customHeight="1" thickTop="1">
      <c r="A8" s="1647" t="s">
        <v>179</v>
      </c>
      <c r="B8" s="1648"/>
      <c r="C8" s="272" t="s">
        <v>177</v>
      </c>
      <c r="D8" s="272" t="s">
        <v>4</v>
      </c>
      <c r="E8" s="272" t="s">
        <v>5</v>
      </c>
      <c r="F8" s="271" t="s">
        <v>201</v>
      </c>
    </row>
    <row r="9" spans="1:6" ht="12.75" customHeight="1">
      <c r="A9" s="260"/>
      <c r="B9" s="269"/>
      <c r="D9" s="268"/>
      <c r="F9" s="267"/>
    </row>
    <row r="10" spans="1:6" ht="12.75" customHeight="1">
      <c r="A10" s="205" t="s">
        <v>91</v>
      </c>
      <c r="B10" s="204" t="s">
        <v>173</v>
      </c>
      <c r="C10" s="266">
        <v>69.84984947841401</v>
      </c>
      <c r="D10" s="266">
        <v>13.786485422322823</v>
      </c>
      <c r="E10" s="266">
        <v>5.036443333999875</v>
      </c>
      <c r="F10" s="265">
        <v>11.327221765263287</v>
      </c>
    </row>
    <row r="11" spans="1:6" ht="12.75" customHeight="1">
      <c r="A11" s="205"/>
      <c r="B11" s="204" t="s">
        <v>87</v>
      </c>
      <c r="C11" s="266">
        <v>69.76395599579061</v>
      </c>
      <c r="D11" s="266">
        <v>13.832257210847645</v>
      </c>
      <c r="E11" s="266">
        <v>5.043682371921439</v>
      </c>
      <c r="F11" s="265">
        <v>11.360104421440303</v>
      </c>
    </row>
    <row r="12" spans="1:6" ht="12.75" customHeight="1">
      <c r="A12" s="205" t="s">
        <v>89</v>
      </c>
      <c r="B12" s="204" t="s">
        <v>87</v>
      </c>
      <c r="C12" s="266">
        <v>69.42405576738896</v>
      </c>
      <c r="D12" s="266">
        <v>14.082260768377106</v>
      </c>
      <c r="E12" s="266">
        <v>5.09904267272177</v>
      </c>
      <c r="F12" s="265">
        <v>11.394640791512169</v>
      </c>
    </row>
    <row r="13" spans="1:6" ht="12.75" customHeight="1">
      <c r="A13" s="205" t="s">
        <v>88</v>
      </c>
      <c r="B13" s="204" t="s">
        <v>87</v>
      </c>
      <c r="C13" s="266">
        <v>69.13211812836586</v>
      </c>
      <c r="D13" s="266">
        <v>14.325480698460488</v>
      </c>
      <c r="E13" s="266">
        <v>5.12499687542529</v>
      </c>
      <c r="F13" s="265">
        <v>11.417404297748362</v>
      </c>
    </row>
    <row r="14" spans="1:6" ht="12.75" customHeight="1">
      <c r="A14" s="264"/>
      <c r="B14" s="263"/>
      <c r="C14" s="262"/>
      <c r="D14" s="262"/>
      <c r="E14" s="262"/>
      <c r="F14" s="261"/>
    </row>
    <row r="15" spans="1:2" ht="12.75" customHeight="1">
      <c r="A15" s="260"/>
      <c r="B15" s="260"/>
    </row>
    <row r="16" spans="1:2" s="189" customFormat="1" ht="12.75" customHeight="1">
      <c r="A16" s="192" t="s">
        <v>172</v>
      </c>
      <c r="B16" s="192"/>
    </row>
    <row r="17" spans="1:2" s="189" customFormat="1" ht="12.75" customHeight="1">
      <c r="A17" s="193" t="s">
        <v>171</v>
      </c>
      <c r="B17" s="192"/>
    </row>
    <row r="18" spans="1:2" s="189" customFormat="1" ht="12.75" customHeight="1">
      <c r="A18" s="192" t="s">
        <v>184</v>
      </c>
      <c r="B18" s="192"/>
    </row>
    <row r="19" spans="1:2" s="189" customFormat="1" ht="12.75" customHeight="1">
      <c r="A19" s="191" t="s">
        <v>169</v>
      </c>
      <c r="B19" s="190"/>
    </row>
    <row r="20" spans="1:2" s="189" customFormat="1" ht="12.75" customHeight="1">
      <c r="A20" s="191" t="s">
        <v>168</v>
      </c>
      <c r="B20" s="190"/>
    </row>
    <row r="21" spans="1:2" s="189" customFormat="1" ht="12.75" customHeight="1">
      <c r="A21" s="191" t="s">
        <v>167</v>
      </c>
      <c r="B21" s="190"/>
    </row>
    <row r="22" spans="1:2" s="189" customFormat="1" ht="12.75" customHeight="1">
      <c r="A22" s="191" t="s">
        <v>166</v>
      </c>
      <c r="B22" s="190"/>
    </row>
    <row r="23" spans="1:6" s="189" customFormat="1" ht="12.75" customHeight="1">
      <c r="A23" s="191" t="s">
        <v>165</v>
      </c>
      <c r="B23" s="222"/>
      <c r="C23" s="259"/>
      <c r="D23" s="259"/>
      <c r="E23" s="259"/>
      <c r="F23" s="259"/>
    </row>
    <row r="24" ht="12.75" customHeight="1">
      <c r="A24" s="258"/>
    </row>
    <row r="25" ht="12.75">
      <c r="A25" s="258"/>
    </row>
    <row r="26" ht="12.75">
      <c r="A26" s="258" t="s">
        <v>200</v>
      </c>
    </row>
  </sheetData>
  <sheetProtection/>
  <mergeCells count="1">
    <mergeCell ref="A8:B8"/>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1.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8.57421875" style="88" customWidth="1"/>
    <col min="2" max="2" width="15.140625" style="275" customWidth="1"/>
    <col min="3" max="6" width="15.140625" style="88" customWidth="1"/>
    <col min="7" max="16384" width="9.140625" style="88" customWidth="1"/>
  </cols>
  <sheetData>
    <row r="1" spans="1:6" s="294" customFormat="1" ht="15.75" customHeight="1">
      <c r="A1" s="128" t="s">
        <v>220</v>
      </c>
      <c r="B1" s="149"/>
      <c r="C1" s="149"/>
      <c r="D1" s="149"/>
      <c r="E1" s="149"/>
      <c r="F1" s="149"/>
    </row>
    <row r="2" s="293" customFormat="1" ht="12.75" customHeight="1"/>
    <row r="3" spans="1:6" ht="12.75" customHeight="1">
      <c r="A3" s="292" t="s">
        <v>219</v>
      </c>
      <c r="B3" s="291"/>
      <c r="C3" s="291"/>
      <c r="D3" s="291"/>
      <c r="E3" s="291"/>
      <c r="F3" s="291"/>
    </row>
    <row r="4" spans="1:6" ht="12.75" customHeight="1">
      <c r="A4" s="109" t="s">
        <v>218</v>
      </c>
      <c r="B4" s="291"/>
      <c r="C4" s="291"/>
      <c r="D4" s="291"/>
      <c r="E4" s="291"/>
      <c r="F4" s="291"/>
    </row>
    <row r="5" spans="1:6" ht="12.75" customHeight="1">
      <c r="A5" s="109" t="s">
        <v>217</v>
      </c>
      <c r="B5" s="291"/>
      <c r="C5" s="291"/>
      <c r="D5" s="291"/>
      <c r="E5" s="291"/>
      <c r="F5" s="291"/>
    </row>
    <row r="6" spans="1:6" ht="12.75" customHeight="1">
      <c r="A6" s="150" t="s">
        <v>216</v>
      </c>
      <c r="B6" s="291"/>
      <c r="C6" s="291"/>
      <c r="D6" s="291"/>
      <c r="E6" s="291"/>
      <c r="F6" s="291"/>
    </row>
    <row r="7" spans="1:6" ht="12.75" customHeight="1">
      <c r="A7" s="150" t="s">
        <v>215</v>
      </c>
      <c r="B7" s="291"/>
      <c r="C7" s="291"/>
      <c r="D7" s="291"/>
      <c r="E7" s="291"/>
      <c r="F7" s="291"/>
    </row>
    <row r="8" spans="1:6" ht="12.75" customHeight="1">
      <c r="A8" s="150" t="s">
        <v>214</v>
      </c>
      <c r="B8" s="291"/>
      <c r="C8" s="291"/>
      <c r="D8" s="291"/>
      <c r="E8" s="291"/>
      <c r="F8" s="291"/>
    </row>
    <row r="9" ht="12.75" customHeight="1" thickBot="1">
      <c r="D9" s="290" t="s">
        <v>34</v>
      </c>
    </row>
    <row r="10" spans="1:6" s="285" customFormat="1" ht="34.5" customHeight="1" thickTop="1">
      <c r="A10" s="289" t="s">
        <v>97</v>
      </c>
      <c r="B10" s="288" t="s">
        <v>213</v>
      </c>
      <c r="C10" s="287" t="s">
        <v>177</v>
      </c>
      <c r="D10" s="287" t="s">
        <v>212</v>
      </c>
      <c r="E10" s="287" t="s">
        <v>211</v>
      </c>
      <c r="F10" s="286" t="s">
        <v>210</v>
      </c>
    </row>
    <row r="11" spans="1:5" ht="12.75" customHeight="1">
      <c r="A11" s="284"/>
      <c r="B11" s="112"/>
      <c r="C11" s="111"/>
      <c r="D11" s="111"/>
      <c r="E11" s="111"/>
    </row>
    <row r="12" spans="1:6" ht="12.75" customHeight="1">
      <c r="A12" s="283">
        <v>2010</v>
      </c>
      <c r="B12" s="107">
        <v>1468736</v>
      </c>
      <c r="C12" s="106">
        <v>988402</v>
      </c>
      <c r="D12" s="106">
        <v>202410</v>
      </c>
      <c r="E12" s="106">
        <v>83189</v>
      </c>
      <c r="F12" s="105">
        <v>194735</v>
      </c>
    </row>
    <row r="13" spans="1:6" ht="12.75" customHeight="1">
      <c r="A13" s="283">
        <v>2011</v>
      </c>
      <c r="B13" s="107">
        <v>1495947.252987877</v>
      </c>
      <c r="C13" s="106">
        <v>1006527.1931853341</v>
      </c>
      <c r="D13" s="106">
        <v>205498.1316803578</v>
      </c>
      <c r="E13" s="106">
        <v>85327.3953543268</v>
      </c>
      <c r="F13" s="105">
        <v>198594.53276785844</v>
      </c>
    </row>
    <row r="14" spans="1:6" ht="12.75" customHeight="1">
      <c r="A14" s="283">
        <v>2012</v>
      </c>
      <c r="B14" s="107">
        <v>1529465.9060504385</v>
      </c>
      <c r="C14" s="106">
        <v>1030913.7517618923</v>
      </c>
      <c r="D14" s="106">
        <v>209047.31902892294</v>
      </c>
      <c r="E14" s="106">
        <v>87546.70362855316</v>
      </c>
      <c r="F14" s="105">
        <v>201958.13163106987</v>
      </c>
    </row>
    <row r="15" spans="1:6" ht="12.75" customHeight="1">
      <c r="A15" s="283">
        <v>2013</v>
      </c>
      <c r="B15" s="107">
        <v>1556369.491702748</v>
      </c>
      <c r="C15" s="106">
        <v>1047768.6608804401</v>
      </c>
      <c r="D15" s="106">
        <v>212010.961867244</v>
      </c>
      <c r="E15" s="106">
        <v>89985.5007976684</v>
      </c>
      <c r="F15" s="105">
        <v>206604.36815708916</v>
      </c>
    </row>
    <row r="16" spans="1:6" ht="12.75" customHeight="1">
      <c r="A16" s="283">
        <v>2014</v>
      </c>
      <c r="B16" s="107">
        <v>1574865.8367981664</v>
      </c>
      <c r="C16" s="106">
        <v>1058782.9829526378</v>
      </c>
      <c r="D16" s="106">
        <v>215042.13196132876</v>
      </c>
      <c r="E16" s="106">
        <v>90941.77903663345</v>
      </c>
      <c r="F16" s="105">
        <v>210098.94284727948</v>
      </c>
    </row>
    <row r="17" spans="1:6" ht="12.75" customHeight="1">
      <c r="A17" s="283">
        <v>2015</v>
      </c>
      <c r="B17" s="107">
        <v>1597450.3153582702</v>
      </c>
      <c r="C17" s="106">
        <v>1072516.9057964182</v>
      </c>
      <c r="D17" s="106">
        <v>218770.21766279457</v>
      </c>
      <c r="E17" s="106">
        <v>92964.46899392773</v>
      </c>
      <c r="F17" s="105">
        <v>213198.72290482436</v>
      </c>
    </row>
    <row r="18" spans="1:6" ht="12.75" customHeight="1">
      <c r="A18" s="283">
        <v>2016</v>
      </c>
      <c r="B18" s="107">
        <v>1611051.1797908263</v>
      </c>
      <c r="C18" s="106">
        <v>1079639.791920492</v>
      </c>
      <c r="D18" s="106">
        <v>221094.82051107468</v>
      </c>
      <c r="E18" s="106">
        <v>93979.43342417486</v>
      </c>
      <c r="F18" s="105">
        <v>216337.13393417117</v>
      </c>
    </row>
    <row r="19" spans="1:6" ht="12.75" customHeight="1">
      <c r="A19" s="283">
        <v>2017</v>
      </c>
      <c r="B19" s="107">
        <v>1624162.8342265082</v>
      </c>
      <c r="C19" s="106">
        <v>1082858.2784178508</v>
      </c>
      <c r="D19" s="106">
        <v>226372.0944556023</v>
      </c>
      <c r="E19" s="106">
        <v>95963.8661836449</v>
      </c>
      <c r="F19" s="105">
        <v>218968.59517052345</v>
      </c>
    </row>
    <row r="20" spans="1:6" ht="12.75" customHeight="1">
      <c r="A20" s="283">
        <v>2018</v>
      </c>
      <c r="B20" s="107">
        <v>1634236.822369966</v>
      </c>
      <c r="C20" s="106">
        <v>1085815.5321638002</v>
      </c>
      <c r="D20" s="106">
        <v>226773.53585278697</v>
      </c>
      <c r="E20" s="106">
        <v>98348.45939973125</v>
      </c>
      <c r="F20" s="105">
        <v>223299.29494918545</v>
      </c>
    </row>
    <row r="21" spans="1:6" ht="12.75" customHeight="1">
      <c r="A21" s="283">
        <v>2019</v>
      </c>
      <c r="B21" s="107">
        <v>1632588.2139966148</v>
      </c>
      <c r="C21" s="106">
        <v>1083883.1422499346</v>
      </c>
      <c r="D21" s="106">
        <v>226687.87690660046</v>
      </c>
      <c r="E21" s="106">
        <v>97462.89615141037</v>
      </c>
      <c r="F21" s="105">
        <v>224554.29868665262</v>
      </c>
    </row>
    <row r="22" spans="1:6" ht="12.75" customHeight="1">
      <c r="A22" s="283"/>
      <c r="B22" s="107"/>
      <c r="C22" s="106"/>
      <c r="D22" s="106"/>
      <c r="E22" s="106"/>
      <c r="F22" s="105"/>
    </row>
    <row r="23" spans="1:6" ht="12.75" customHeight="1">
      <c r="A23" s="283">
        <v>2020</v>
      </c>
      <c r="B23" s="107">
        <v>1482790.1354461198</v>
      </c>
      <c r="C23" s="106">
        <v>1015487.6425063623</v>
      </c>
      <c r="D23" s="106">
        <v>207869.16762250444</v>
      </c>
      <c r="E23" s="106">
        <v>78951.40609802344</v>
      </c>
      <c r="F23" s="105">
        <v>180481.91921974102</v>
      </c>
    </row>
    <row r="24" spans="1:6" ht="12.75" customHeight="1">
      <c r="A24" s="283">
        <v>2021</v>
      </c>
      <c r="B24" s="107">
        <v>1565043.2843560565</v>
      </c>
      <c r="C24" s="106">
        <v>1036974.4641207802</v>
      </c>
      <c r="D24" s="106">
        <v>225470.81111172077</v>
      </c>
      <c r="E24" s="106">
        <v>89625.07243545017</v>
      </c>
      <c r="F24" s="105">
        <v>212972.93668810517</v>
      </c>
    </row>
    <row r="25" spans="1:6" ht="12.75" customHeight="1">
      <c r="A25" s="283">
        <v>2022</v>
      </c>
      <c r="B25" s="107">
        <v>1597574.7997043442</v>
      </c>
      <c r="C25" s="106">
        <v>1045328.9376526369</v>
      </c>
      <c r="D25" s="106">
        <v>233807.9890621216</v>
      </c>
      <c r="E25" s="106">
        <v>98181.67033110495</v>
      </c>
      <c r="F25" s="105">
        <v>220256.20265848504</v>
      </c>
    </row>
    <row r="26" spans="1:6" ht="12.75" customHeight="1">
      <c r="A26" s="281"/>
      <c r="B26" s="282"/>
      <c r="C26" s="281"/>
      <c r="D26" s="280"/>
      <c r="E26" s="280"/>
      <c r="F26" s="279"/>
    </row>
    <row r="27" ht="12.75" customHeight="1"/>
    <row r="28" ht="12.75" customHeight="1">
      <c r="A28" s="278" t="s">
        <v>209</v>
      </c>
    </row>
    <row r="29" ht="12.75" customHeight="1">
      <c r="A29" s="276" t="s">
        <v>208</v>
      </c>
    </row>
    <row r="30" ht="12.75" customHeight="1">
      <c r="A30" s="191" t="s">
        <v>207</v>
      </c>
    </row>
    <row r="31" ht="12.75" customHeight="1">
      <c r="A31" s="276" t="s">
        <v>103</v>
      </c>
    </row>
    <row r="32" ht="12.75" customHeight="1">
      <c r="A32" s="276" t="s">
        <v>102</v>
      </c>
    </row>
    <row r="33" ht="12.75" customHeight="1">
      <c r="A33" s="277" t="s">
        <v>101</v>
      </c>
    </row>
    <row r="34" ht="12.75">
      <c r="A34" s="276" t="s">
        <v>206</v>
      </c>
    </row>
    <row r="35" ht="12.75">
      <c r="A35" s="93"/>
    </row>
    <row r="36" ht="12.75">
      <c r="A36" s="96"/>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2.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20.8515625" style="295" customWidth="1"/>
    <col min="2" max="6" width="12.7109375" style="295" customWidth="1"/>
    <col min="7" max="16384" width="9.140625" style="295" customWidth="1"/>
  </cols>
  <sheetData>
    <row r="1" spans="1:6" s="331" customFormat="1" ht="15.75" customHeight="1">
      <c r="A1" s="335" t="s">
        <v>246</v>
      </c>
      <c r="B1" s="334"/>
      <c r="C1" s="334"/>
      <c r="D1" s="334"/>
      <c r="E1" s="334"/>
      <c r="F1" s="334"/>
    </row>
    <row r="2" spans="1:6" s="331" customFormat="1" ht="15.75" customHeight="1">
      <c r="A2" s="335" t="s">
        <v>245</v>
      </c>
      <c r="B2" s="334"/>
      <c r="C2" s="334"/>
      <c r="D2" s="334"/>
      <c r="E2" s="334"/>
      <c r="F2" s="334"/>
    </row>
    <row r="3" spans="1:3" s="331" customFormat="1" ht="12.75" customHeight="1" thickBot="1">
      <c r="A3" s="333"/>
      <c r="B3" s="333"/>
      <c r="C3" s="332"/>
    </row>
    <row r="4" spans="1:6" s="324" customFormat="1" ht="34.5" customHeight="1" thickTop="1">
      <c r="A4" s="330"/>
      <c r="B4" s="329"/>
      <c r="C4" s="327" t="s">
        <v>244</v>
      </c>
      <c r="D4" s="328"/>
      <c r="E4" s="327" t="s">
        <v>243</v>
      </c>
      <c r="F4" s="327"/>
    </row>
    <row r="5" spans="1:6" s="324" customFormat="1" ht="34.5" customHeight="1">
      <c r="A5" s="326" t="s">
        <v>242</v>
      </c>
      <c r="B5" s="326" t="s">
        <v>122</v>
      </c>
      <c r="C5" s="326" t="s">
        <v>241</v>
      </c>
      <c r="D5" s="326" t="s">
        <v>240</v>
      </c>
      <c r="E5" s="326" t="s">
        <v>239</v>
      </c>
      <c r="F5" s="325" t="s">
        <v>238</v>
      </c>
    </row>
    <row r="6" spans="1:5" ht="12.75" customHeight="1">
      <c r="A6" s="315"/>
      <c r="B6" s="315"/>
      <c r="C6" s="315"/>
      <c r="D6" s="315"/>
      <c r="E6" s="315"/>
    </row>
    <row r="7" spans="1:6" ht="12.75" customHeight="1">
      <c r="A7" s="323" t="s">
        <v>178</v>
      </c>
      <c r="B7" s="322">
        <v>1455271</v>
      </c>
      <c r="C7" s="321">
        <v>16634.529975</v>
      </c>
      <c r="D7" s="320">
        <v>6422.628203296696</v>
      </c>
      <c r="E7" s="319">
        <v>87.48494860913556</v>
      </c>
      <c r="F7" s="318">
        <v>226.58496707827777</v>
      </c>
    </row>
    <row r="8" spans="1:6" ht="12.75" customHeight="1">
      <c r="A8" s="315"/>
      <c r="B8" s="317"/>
      <c r="C8" s="307"/>
      <c r="D8" s="316"/>
      <c r="E8" s="313"/>
      <c r="F8" s="312"/>
    </row>
    <row r="9" spans="1:6" ht="12.75" customHeight="1">
      <c r="A9" s="315" t="s">
        <v>237</v>
      </c>
      <c r="B9" s="314"/>
      <c r="C9" s="307"/>
      <c r="D9" s="307"/>
      <c r="E9" s="313"/>
      <c r="F9" s="312"/>
    </row>
    <row r="10" spans="1:6" ht="12.75" customHeight="1">
      <c r="A10" s="171" t="s">
        <v>236</v>
      </c>
      <c r="B10" s="314">
        <v>1016508</v>
      </c>
      <c r="C10" s="307">
        <v>1555.917151</v>
      </c>
      <c r="D10" s="307">
        <v>600.7429961065457</v>
      </c>
      <c r="E10" s="313">
        <v>653.3175621508396</v>
      </c>
      <c r="F10" s="312">
        <v>1692.0846461599292</v>
      </c>
    </row>
    <row r="11" spans="1:6" ht="12.75" customHeight="1">
      <c r="A11" s="171" t="s">
        <v>161</v>
      </c>
      <c r="B11" s="314">
        <v>200629</v>
      </c>
      <c r="C11" s="307">
        <v>10433.550395</v>
      </c>
      <c r="D11" s="307">
        <v>4028.41650038533</v>
      </c>
      <c r="E11" s="313">
        <v>19.229216556633116</v>
      </c>
      <c r="F11" s="312">
        <v>49.803440131081096</v>
      </c>
    </row>
    <row r="12" spans="1:6" ht="12.75" customHeight="1">
      <c r="A12" s="171" t="s">
        <v>235</v>
      </c>
      <c r="B12" s="314">
        <v>164836</v>
      </c>
      <c r="C12" s="307">
        <v>3039.384103</v>
      </c>
      <c r="D12" s="307">
        <v>1173.512812800677</v>
      </c>
      <c r="E12" s="313">
        <v>54.23335597409355</v>
      </c>
      <c r="F12" s="312">
        <v>140.4637411726306</v>
      </c>
    </row>
    <row r="13" spans="1:6" ht="12.75" customHeight="1">
      <c r="A13" s="171" t="s">
        <v>155</v>
      </c>
      <c r="B13" s="314">
        <v>73298</v>
      </c>
      <c r="C13" s="307">
        <v>1605.678326</v>
      </c>
      <c r="D13" s="307">
        <v>619.9558940041421</v>
      </c>
      <c r="E13" s="313">
        <v>45.64924294805484</v>
      </c>
      <c r="F13" s="312">
        <v>118.23099144454666</v>
      </c>
    </row>
    <row r="14" spans="1:6" ht="12.75" customHeight="1">
      <c r="A14" s="315"/>
      <c r="B14" s="314"/>
      <c r="C14" s="307"/>
      <c r="D14" s="307"/>
      <c r="E14" s="313"/>
      <c r="F14" s="312"/>
    </row>
    <row r="15" spans="1:6" ht="12.75" customHeight="1">
      <c r="A15" s="315" t="s">
        <v>163</v>
      </c>
      <c r="B15" s="314"/>
      <c r="C15" s="307"/>
      <c r="D15" s="307"/>
      <c r="E15" s="313"/>
      <c r="F15" s="312"/>
    </row>
    <row r="16" spans="1:6" ht="12.75" customHeight="1">
      <c r="A16" s="171" t="s">
        <v>234</v>
      </c>
      <c r="B16" s="314">
        <v>1016508</v>
      </c>
      <c r="C16" s="307">
        <v>1547.884828</v>
      </c>
      <c r="D16" s="307">
        <v>597.6416987260172</v>
      </c>
      <c r="E16" s="313">
        <v>656.707774126461</v>
      </c>
      <c r="F16" s="312">
        <v>1700.8652544942447</v>
      </c>
    </row>
    <row r="17" spans="1:6" ht="12.75" customHeight="1">
      <c r="A17" s="171" t="s">
        <v>161</v>
      </c>
      <c r="B17" s="314">
        <v>200629</v>
      </c>
      <c r="C17" s="307">
        <v>10433.550395</v>
      </c>
      <c r="D17" s="307">
        <v>4028.41650038533</v>
      </c>
      <c r="E17" s="313">
        <v>19.229216556633116</v>
      </c>
      <c r="F17" s="312">
        <v>49.803440131081096</v>
      </c>
    </row>
    <row r="18" spans="1:6" ht="12.75" customHeight="1">
      <c r="A18" s="171" t="s">
        <v>233</v>
      </c>
      <c r="B18" s="314">
        <v>154100</v>
      </c>
      <c r="C18" s="307">
        <v>1999.446416</v>
      </c>
      <c r="D18" s="307">
        <v>771.9906099951043</v>
      </c>
      <c r="E18" s="313">
        <v>77.07133272832854</v>
      </c>
      <c r="F18" s="312">
        <v>199.61382691037818</v>
      </c>
    </row>
    <row r="19" spans="1:6" ht="12.75" customHeight="1">
      <c r="A19" s="171" t="s">
        <v>158</v>
      </c>
      <c r="B19" s="314">
        <v>3367</v>
      </c>
      <c r="C19" s="307">
        <v>365.360876</v>
      </c>
      <c r="D19" s="307">
        <v>141.0666288801338</v>
      </c>
      <c r="E19" s="313">
        <v>9.215546111182412</v>
      </c>
      <c r="F19" s="312">
        <v>23.868153841409118</v>
      </c>
    </row>
    <row r="20" spans="1:6" ht="12.75" customHeight="1">
      <c r="A20" s="171" t="s">
        <v>232</v>
      </c>
      <c r="B20" s="314">
        <v>7369</v>
      </c>
      <c r="C20" s="307">
        <v>674.576811</v>
      </c>
      <c r="D20" s="307">
        <v>260.45557392543907</v>
      </c>
      <c r="E20" s="313">
        <v>10.923885730782999</v>
      </c>
      <c r="F20" s="312">
        <v>28.292732956099194</v>
      </c>
    </row>
    <row r="21" spans="1:6" ht="12.75" customHeight="1">
      <c r="A21" s="171" t="s">
        <v>155</v>
      </c>
      <c r="B21" s="314">
        <v>73214</v>
      </c>
      <c r="C21" s="307">
        <v>1430.590285</v>
      </c>
      <c r="D21" s="307">
        <v>552.3540205591686</v>
      </c>
      <c r="E21" s="313">
        <v>51.177476016482245</v>
      </c>
      <c r="F21" s="312">
        <v>132.54904875297683</v>
      </c>
    </row>
    <row r="22" spans="1:6" ht="12.75" customHeight="1">
      <c r="A22" s="171" t="s">
        <v>231</v>
      </c>
      <c r="B22" s="314">
        <v>84</v>
      </c>
      <c r="C22" s="307">
        <v>175.088041</v>
      </c>
      <c r="D22" s="307">
        <v>67.60187344497349</v>
      </c>
      <c r="E22" s="313">
        <v>0.47975863754166964</v>
      </c>
      <c r="F22" s="312">
        <v>1.2425691141292738</v>
      </c>
    </row>
    <row r="23" spans="1:7" ht="12.75" customHeight="1">
      <c r="A23" s="171" t="s">
        <v>230</v>
      </c>
      <c r="B23" s="311"/>
      <c r="C23" s="307"/>
      <c r="D23" s="307"/>
      <c r="E23" s="310"/>
      <c r="F23" s="309"/>
      <c r="G23" s="304"/>
    </row>
    <row r="24" spans="1:7" ht="12.75" customHeight="1">
      <c r="A24" s="308" t="s">
        <v>229</v>
      </c>
      <c r="B24" s="306" t="s">
        <v>137</v>
      </c>
      <c r="C24" s="307">
        <v>8.032323</v>
      </c>
      <c r="D24" s="307">
        <v>3.101297380528404</v>
      </c>
      <c r="E24" s="306" t="s">
        <v>137</v>
      </c>
      <c r="F24" s="305" t="s">
        <v>137</v>
      </c>
      <c r="G24" s="304"/>
    </row>
    <row r="25" spans="1:6" ht="12.75" customHeight="1">
      <c r="A25" s="303"/>
      <c r="B25" s="302"/>
      <c r="C25" s="301"/>
      <c r="D25" s="301"/>
      <c r="E25" s="301"/>
      <c r="F25" s="300"/>
    </row>
    <row r="26" ht="12.75" customHeight="1">
      <c r="D26" s="295" t="s">
        <v>34</v>
      </c>
    </row>
    <row r="27" spans="1:2" ht="12.75" customHeight="1">
      <c r="A27" s="298" t="s">
        <v>228</v>
      </c>
      <c r="B27" s="298"/>
    </row>
    <row r="28" spans="1:2" ht="12.75" customHeight="1">
      <c r="A28" s="298" t="s">
        <v>227</v>
      </c>
      <c r="B28" s="298"/>
    </row>
    <row r="29" spans="1:2" ht="12.75" customHeight="1">
      <c r="A29" s="298" t="s">
        <v>226</v>
      </c>
      <c r="B29" s="298"/>
    </row>
    <row r="30" spans="1:2" ht="12.75" customHeight="1">
      <c r="A30" s="299" t="s">
        <v>225</v>
      </c>
      <c r="B30" s="298"/>
    </row>
    <row r="31" s="298" customFormat="1" ht="12.75" customHeight="1">
      <c r="A31" s="298" t="s">
        <v>224</v>
      </c>
    </row>
    <row r="32" s="298" customFormat="1" ht="12.75" customHeight="1">
      <c r="A32" s="155" t="s">
        <v>223</v>
      </c>
    </row>
    <row r="33" spans="1:2" s="155" customFormat="1" ht="12.75" customHeight="1">
      <c r="A33" s="297" t="s">
        <v>222</v>
      </c>
      <c r="B33" s="153"/>
    </row>
    <row r="34" spans="1:2" ht="12.75" customHeight="1">
      <c r="A34" s="297" t="s">
        <v>221</v>
      </c>
      <c r="B34" s="153"/>
    </row>
    <row r="35" spans="1:2" ht="12.75" customHeight="1">
      <c r="A35" s="296" t="s">
        <v>165</v>
      </c>
      <c r="B35" s="15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3.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 width="26.421875" style="88" customWidth="1"/>
    <col min="2" max="5" width="14.28125" style="88" customWidth="1"/>
    <col min="6" max="6" width="10.00390625" style="88" bestFit="1" customWidth="1"/>
    <col min="7" max="16384" width="9.140625" style="88" customWidth="1"/>
  </cols>
  <sheetData>
    <row r="1" spans="1:5" ht="15.75">
      <c r="A1" s="128" t="s">
        <v>279</v>
      </c>
      <c r="B1" s="149"/>
      <c r="C1" s="149"/>
      <c r="D1" s="149"/>
      <c r="E1" s="149"/>
    </row>
    <row r="2" spans="1:5" ht="15.75">
      <c r="A2" s="128" t="s">
        <v>278</v>
      </c>
      <c r="B2" s="149"/>
      <c r="C2" s="149"/>
      <c r="D2" s="149"/>
      <c r="E2" s="149"/>
    </row>
    <row r="3" spans="1:5" ht="12.75" customHeight="1">
      <c r="A3" s="109"/>
      <c r="B3" s="357"/>
      <c r="C3" s="357"/>
      <c r="D3" s="357"/>
      <c r="E3" s="357"/>
    </row>
    <row r="4" spans="1:5" ht="12.75" customHeight="1">
      <c r="A4" s="109" t="s">
        <v>277</v>
      </c>
      <c r="B4" s="357"/>
      <c r="C4" s="357"/>
      <c r="D4" s="357"/>
      <c r="E4" s="357"/>
    </row>
    <row r="5" spans="1:5" ht="12.75" customHeight="1" thickBot="1">
      <c r="A5" s="109"/>
      <c r="B5" s="357"/>
      <c r="C5" s="357"/>
      <c r="D5" s="357"/>
      <c r="E5" s="357"/>
    </row>
    <row r="6" spans="1:5" s="353" customFormat="1" ht="24" customHeight="1" thickTop="1">
      <c r="A6" s="356" t="s">
        <v>276</v>
      </c>
      <c r="B6" s="355">
        <v>1990</v>
      </c>
      <c r="C6" s="355">
        <v>2000</v>
      </c>
      <c r="D6" s="355">
        <v>2010</v>
      </c>
      <c r="E6" s="354">
        <v>2020</v>
      </c>
    </row>
    <row r="7" spans="1:5" s="348" customFormat="1" ht="12.75" customHeight="1">
      <c r="A7" s="352"/>
      <c r="B7" s="352"/>
      <c r="C7" s="352"/>
      <c r="D7" s="352"/>
      <c r="E7" s="351"/>
    </row>
    <row r="8" spans="1:6" s="348" customFormat="1" ht="12.75" customHeight="1">
      <c r="A8" s="181" t="s">
        <v>178</v>
      </c>
      <c r="B8" s="322">
        <v>1108229</v>
      </c>
      <c r="C8" s="322">
        <v>1211537</v>
      </c>
      <c r="D8" s="322">
        <v>1360301</v>
      </c>
      <c r="E8" s="350">
        <v>1455271</v>
      </c>
      <c r="F8" s="349"/>
    </row>
    <row r="9" spans="1:5" ht="12.75" customHeight="1">
      <c r="A9" s="111"/>
      <c r="B9" s="347"/>
      <c r="C9" s="347"/>
      <c r="D9" s="347"/>
      <c r="E9" s="346"/>
    </row>
    <row r="10" spans="1:6" ht="12.75" customHeight="1">
      <c r="A10" s="111" t="s">
        <v>4</v>
      </c>
      <c r="B10" s="344">
        <v>120317</v>
      </c>
      <c r="C10" s="106">
        <v>148677</v>
      </c>
      <c r="D10" s="106">
        <v>185079</v>
      </c>
      <c r="E10" s="343">
        <v>200629</v>
      </c>
      <c r="F10" s="104"/>
    </row>
    <row r="11" spans="1:5" ht="12.75" customHeight="1">
      <c r="A11" s="171" t="s">
        <v>275</v>
      </c>
      <c r="B11" s="344">
        <v>20781</v>
      </c>
      <c r="C11" s="106">
        <v>31335</v>
      </c>
      <c r="D11" s="106">
        <v>45326</v>
      </c>
      <c r="E11" s="343">
        <v>51704</v>
      </c>
    </row>
    <row r="12" spans="1:5" ht="12.75" customHeight="1">
      <c r="A12" s="171" t="s">
        <v>274</v>
      </c>
      <c r="B12" s="344">
        <v>44639</v>
      </c>
      <c r="C12" s="106">
        <v>47386</v>
      </c>
      <c r="D12" s="106">
        <v>50927</v>
      </c>
      <c r="E12" s="343">
        <v>51551</v>
      </c>
    </row>
    <row r="13" spans="1:5" ht="12.75" customHeight="1">
      <c r="A13" s="171" t="s">
        <v>273</v>
      </c>
      <c r="B13" s="344">
        <v>1541</v>
      </c>
      <c r="C13" s="106">
        <v>1720</v>
      </c>
      <c r="D13" s="106">
        <v>2041</v>
      </c>
      <c r="E13" s="343">
        <v>2114</v>
      </c>
    </row>
    <row r="14" spans="1:5" ht="12.75" customHeight="1">
      <c r="A14" s="171" t="s">
        <v>272</v>
      </c>
      <c r="B14" s="344">
        <v>5545</v>
      </c>
      <c r="C14" s="106">
        <v>6108</v>
      </c>
      <c r="D14" s="106">
        <v>6513</v>
      </c>
      <c r="E14" s="343">
        <v>6890</v>
      </c>
    </row>
    <row r="15" spans="1:5" ht="12.75" customHeight="1">
      <c r="A15" s="171" t="s">
        <v>271</v>
      </c>
      <c r="B15" s="344">
        <v>4291</v>
      </c>
      <c r="C15" s="106">
        <v>6038</v>
      </c>
      <c r="D15" s="106">
        <v>6322</v>
      </c>
      <c r="E15" s="343">
        <v>6979</v>
      </c>
    </row>
    <row r="16" spans="1:5" ht="12.75" customHeight="1">
      <c r="A16" s="171" t="s">
        <v>270</v>
      </c>
      <c r="B16" s="344">
        <v>9140</v>
      </c>
      <c r="C16" s="106">
        <v>13131</v>
      </c>
      <c r="D16" s="106">
        <v>17627</v>
      </c>
      <c r="E16" s="343">
        <v>19310</v>
      </c>
    </row>
    <row r="17" spans="1:5" ht="12.75" customHeight="1">
      <c r="A17" s="171" t="s">
        <v>269</v>
      </c>
      <c r="B17" s="344">
        <v>22284</v>
      </c>
      <c r="C17" s="106">
        <v>28543</v>
      </c>
      <c r="D17" s="106">
        <v>37875</v>
      </c>
      <c r="E17" s="343">
        <v>43313</v>
      </c>
    </row>
    <row r="18" spans="1:5" ht="12.75" customHeight="1">
      <c r="A18" s="171" t="s">
        <v>268</v>
      </c>
      <c r="B18" s="344">
        <v>7658</v>
      </c>
      <c r="C18" s="106">
        <v>8589</v>
      </c>
      <c r="D18" s="106">
        <v>9997</v>
      </c>
      <c r="E18" s="343">
        <v>9789</v>
      </c>
    </row>
    <row r="19" spans="1:5" ht="12.75" customHeight="1">
      <c r="A19" s="171" t="s">
        <v>267</v>
      </c>
      <c r="B19" s="344">
        <v>4438</v>
      </c>
      <c r="C19" s="106">
        <v>5827</v>
      </c>
      <c r="D19" s="106">
        <v>8451</v>
      </c>
      <c r="E19" s="343">
        <v>8979</v>
      </c>
    </row>
    <row r="20" spans="1:5" ht="12.75" customHeight="1">
      <c r="A20" s="111"/>
      <c r="B20" s="344"/>
      <c r="C20" s="106" t="s">
        <v>34</v>
      </c>
      <c r="D20" s="106"/>
      <c r="E20" s="343"/>
    </row>
    <row r="21" spans="1:6" ht="12.75" customHeight="1">
      <c r="A21" s="111" t="s">
        <v>266</v>
      </c>
      <c r="B21" s="344">
        <v>836231</v>
      </c>
      <c r="C21" s="106">
        <v>876156</v>
      </c>
      <c r="D21" s="106">
        <v>953207</v>
      </c>
      <c r="E21" s="343">
        <v>1016508</v>
      </c>
      <c r="F21" s="104"/>
    </row>
    <row r="22" spans="1:5" ht="12.75" customHeight="1">
      <c r="A22" s="171" t="s">
        <v>236</v>
      </c>
      <c r="B22" s="344">
        <v>377059</v>
      </c>
      <c r="C22" s="106">
        <v>372279</v>
      </c>
      <c r="D22" s="106">
        <v>390738</v>
      </c>
      <c r="E22" s="343">
        <v>405295</v>
      </c>
    </row>
    <row r="23" spans="1:5" ht="12.75" customHeight="1">
      <c r="A23" s="171" t="s">
        <v>265</v>
      </c>
      <c r="B23" s="344">
        <v>117694</v>
      </c>
      <c r="C23" s="106">
        <v>117994</v>
      </c>
      <c r="D23" s="106">
        <v>115164</v>
      </c>
      <c r="E23" s="343">
        <v>121275</v>
      </c>
    </row>
    <row r="24" spans="1:5" ht="12.75" customHeight="1">
      <c r="A24" s="171" t="s">
        <v>264</v>
      </c>
      <c r="B24" s="344">
        <v>18443</v>
      </c>
      <c r="C24" s="106">
        <v>18899</v>
      </c>
      <c r="D24" s="106">
        <v>21406</v>
      </c>
      <c r="E24" s="343">
        <v>21899</v>
      </c>
    </row>
    <row r="25" spans="1:5" ht="12.75" customHeight="1">
      <c r="A25" s="345" t="s">
        <v>263</v>
      </c>
      <c r="B25" s="344">
        <v>11549</v>
      </c>
      <c r="C25" s="106">
        <v>14027</v>
      </c>
      <c r="D25" s="106">
        <v>13046</v>
      </c>
      <c r="E25" s="343">
        <v>13566</v>
      </c>
    </row>
    <row r="26" spans="1:5" ht="12.75" customHeight="1">
      <c r="A26" s="171" t="s">
        <v>262</v>
      </c>
      <c r="B26" s="344">
        <v>43886</v>
      </c>
      <c r="C26" s="106">
        <v>38370</v>
      </c>
      <c r="D26" s="106">
        <v>41216</v>
      </c>
      <c r="E26" s="343">
        <v>41667</v>
      </c>
    </row>
    <row r="27" spans="1:5" ht="12.75" customHeight="1">
      <c r="A27" s="171" t="s">
        <v>261</v>
      </c>
      <c r="B27" s="344">
        <v>37411</v>
      </c>
      <c r="C27" s="106">
        <v>42259</v>
      </c>
      <c r="D27" s="106">
        <v>48519</v>
      </c>
      <c r="E27" s="343">
        <v>51965</v>
      </c>
    </row>
    <row r="28" spans="1:5" ht="12.75" customHeight="1">
      <c r="A28" s="171" t="s">
        <v>260</v>
      </c>
      <c r="B28" s="344">
        <v>230189</v>
      </c>
      <c r="C28" s="106">
        <v>272328</v>
      </c>
      <c r="D28" s="106">
        <v>323118</v>
      </c>
      <c r="E28" s="343">
        <v>360841</v>
      </c>
    </row>
    <row r="29" spans="1:5" ht="12.75" customHeight="1">
      <c r="A29" s="111"/>
      <c r="B29" s="344"/>
      <c r="C29" s="106"/>
      <c r="D29" s="106"/>
      <c r="E29" s="343"/>
    </row>
    <row r="30" spans="1:6" ht="12.75" customHeight="1">
      <c r="A30" s="111" t="s">
        <v>5</v>
      </c>
      <c r="B30" s="344">
        <v>51177</v>
      </c>
      <c r="C30" s="106">
        <v>58463</v>
      </c>
      <c r="D30" s="106">
        <v>67091</v>
      </c>
      <c r="E30" s="343">
        <v>73298</v>
      </c>
      <c r="F30" s="104"/>
    </row>
    <row r="31" spans="1:5" ht="12.75" customHeight="1">
      <c r="A31" s="171" t="s">
        <v>259</v>
      </c>
      <c r="B31" s="344">
        <v>4631</v>
      </c>
      <c r="C31" s="106">
        <v>6348</v>
      </c>
      <c r="D31" s="106">
        <v>7828</v>
      </c>
      <c r="E31" s="343">
        <v>8107</v>
      </c>
    </row>
    <row r="32" spans="1:5" ht="12.75" customHeight="1">
      <c r="A32" s="171" t="s">
        <v>258</v>
      </c>
      <c r="B32" s="344">
        <v>15627</v>
      </c>
      <c r="C32" s="106">
        <v>18525</v>
      </c>
      <c r="D32" s="106">
        <v>20992</v>
      </c>
      <c r="E32" s="343">
        <v>22937</v>
      </c>
    </row>
    <row r="33" spans="1:5" ht="12.75" customHeight="1">
      <c r="A33" s="171" t="s">
        <v>257</v>
      </c>
      <c r="B33" s="344">
        <v>10663</v>
      </c>
      <c r="C33" s="106">
        <v>12022</v>
      </c>
      <c r="D33" s="106">
        <v>14683</v>
      </c>
      <c r="E33" s="343">
        <v>16937</v>
      </c>
    </row>
    <row r="34" spans="1:5" ht="12.75" customHeight="1">
      <c r="A34" s="171" t="s">
        <v>256</v>
      </c>
      <c r="B34" s="344">
        <v>11368</v>
      </c>
      <c r="C34" s="106">
        <v>12845</v>
      </c>
      <c r="D34" s="106">
        <v>14086</v>
      </c>
      <c r="E34" s="343">
        <v>15493</v>
      </c>
    </row>
    <row r="35" spans="1:5" ht="12.75" customHeight="1">
      <c r="A35" s="171" t="s">
        <v>255</v>
      </c>
      <c r="B35" s="344">
        <v>8888</v>
      </c>
      <c r="C35" s="106">
        <v>8723</v>
      </c>
      <c r="D35" s="106">
        <v>9502</v>
      </c>
      <c r="E35" s="343">
        <v>9824</v>
      </c>
    </row>
    <row r="36" spans="1:5" ht="12.75" customHeight="1">
      <c r="A36" s="111"/>
      <c r="B36" s="344"/>
      <c r="C36" s="106"/>
      <c r="D36" s="106"/>
      <c r="E36" s="343"/>
    </row>
    <row r="37" spans="1:6" ht="12.75" customHeight="1">
      <c r="A37" s="111" t="s">
        <v>254</v>
      </c>
      <c r="B37" s="344">
        <v>100504</v>
      </c>
      <c r="C37" s="106">
        <v>128241</v>
      </c>
      <c r="D37" s="106">
        <v>154924</v>
      </c>
      <c r="E37" s="343">
        <v>164836</v>
      </c>
      <c r="F37" s="104"/>
    </row>
    <row r="38" spans="1:5" ht="12.75" customHeight="1">
      <c r="A38" s="171" t="s">
        <v>253</v>
      </c>
      <c r="B38" s="344">
        <v>1895</v>
      </c>
      <c r="C38" s="106">
        <v>1855</v>
      </c>
      <c r="D38" s="106">
        <v>2291</v>
      </c>
      <c r="E38" s="343">
        <v>2719</v>
      </c>
    </row>
    <row r="39" spans="1:5" ht="12.75" customHeight="1">
      <c r="A39" s="171" t="s">
        <v>252</v>
      </c>
      <c r="B39" s="344">
        <v>29207</v>
      </c>
      <c r="C39" s="106">
        <v>36476</v>
      </c>
      <c r="D39" s="106">
        <v>41887</v>
      </c>
      <c r="E39" s="343">
        <v>44437</v>
      </c>
    </row>
    <row r="40" spans="1:5" ht="12.75" customHeight="1">
      <c r="A40" s="171" t="s">
        <v>251</v>
      </c>
      <c r="B40" s="344">
        <v>45685</v>
      </c>
      <c r="C40" s="106">
        <v>61346</v>
      </c>
      <c r="D40" s="106">
        <v>78110</v>
      </c>
      <c r="E40" s="343">
        <v>83777</v>
      </c>
    </row>
    <row r="41" spans="1:5" ht="12.75" customHeight="1">
      <c r="A41" s="171" t="s">
        <v>250</v>
      </c>
      <c r="B41" s="344">
        <v>14574</v>
      </c>
      <c r="C41" s="106">
        <v>17967</v>
      </c>
      <c r="D41" s="106">
        <v>22156</v>
      </c>
      <c r="E41" s="343">
        <v>23167</v>
      </c>
    </row>
    <row r="42" spans="1:5" ht="12.75" customHeight="1">
      <c r="A42" s="171" t="s">
        <v>158</v>
      </c>
      <c r="B42" s="344">
        <v>2426</v>
      </c>
      <c r="C42" s="106">
        <v>3193</v>
      </c>
      <c r="D42" s="106">
        <v>3135</v>
      </c>
      <c r="E42" s="343">
        <v>3367</v>
      </c>
    </row>
    <row r="43" spans="1:5" ht="12.75" customHeight="1">
      <c r="A43" s="171" t="s">
        <v>232</v>
      </c>
      <c r="B43" s="344">
        <v>6587</v>
      </c>
      <c r="C43" s="106">
        <v>7257</v>
      </c>
      <c r="D43" s="106">
        <v>7255</v>
      </c>
      <c r="E43" s="343">
        <v>7287</v>
      </c>
    </row>
    <row r="44" spans="1:5" ht="12.75" customHeight="1">
      <c r="A44" s="171" t="s">
        <v>249</v>
      </c>
      <c r="B44" s="344">
        <v>130</v>
      </c>
      <c r="C44" s="106">
        <v>147</v>
      </c>
      <c r="D44" s="106">
        <v>90</v>
      </c>
      <c r="E44" s="343">
        <v>82</v>
      </c>
    </row>
    <row r="45" spans="1:5" ht="12.75" customHeight="1">
      <c r="A45" s="342"/>
      <c r="B45" s="341"/>
      <c r="C45" s="99"/>
      <c r="D45" s="99"/>
      <c r="E45" s="340"/>
    </row>
    <row r="46" ht="12.75" customHeight="1"/>
    <row r="47" spans="1:2" ht="12.75" customHeight="1">
      <c r="A47" s="94" t="s">
        <v>248</v>
      </c>
      <c r="B47" s="94"/>
    </row>
    <row r="48" spans="1:2" ht="12.75" customHeight="1">
      <c r="A48" s="339" t="s">
        <v>247</v>
      </c>
      <c r="B48" s="339"/>
    </row>
    <row r="49" spans="1:2" ht="12.75" customHeight="1">
      <c r="A49" s="338"/>
      <c r="B49" s="337"/>
    </row>
    <row r="50" spans="1:2" ht="12.75" customHeight="1">
      <c r="A50" s="93"/>
      <c r="B50" s="93"/>
    </row>
    <row r="51" spans="1:2" ht="12.75" customHeight="1">
      <c r="A51" s="336"/>
      <c r="B51" s="96"/>
    </row>
    <row r="52" spans="1:2" ht="12.75">
      <c r="A52" s="96"/>
      <c r="B52"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14.xml><?xml version="1.0" encoding="utf-8"?>
<worksheet xmlns="http://schemas.openxmlformats.org/spreadsheetml/2006/main" xmlns:r="http://schemas.openxmlformats.org/officeDocument/2006/relationships">
  <dimension ref="A1:F122"/>
  <sheetViews>
    <sheetView zoomScalePageLayoutView="0" workbookViewId="0" topLeftCell="A1">
      <selection activeCell="A1" sqref="A1"/>
    </sheetView>
  </sheetViews>
  <sheetFormatPr defaultColWidth="9.140625" defaultRowHeight="12.75"/>
  <cols>
    <col min="1" max="1" width="22.7109375" style="360" customWidth="1"/>
    <col min="2" max="2" width="11.00390625" style="359" customWidth="1"/>
    <col min="3" max="3" width="8.421875" style="359" customWidth="1"/>
    <col min="4" max="4" width="22.8515625" style="360" customWidth="1"/>
    <col min="5" max="5" width="11.00390625" style="359" customWidth="1"/>
    <col min="6" max="6" width="8.421875" style="359" customWidth="1"/>
    <col min="7" max="7" width="9.140625" style="358" customWidth="1"/>
    <col min="8" max="16384" width="9.140625" style="358" customWidth="1"/>
  </cols>
  <sheetData>
    <row r="1" spans="1:6" s="388" customFormat="1" ht="15.75" customHeight="1">
      <c r="A1" s="391" t="s">
        <v>307</v>
      </c>
      <c r="B1" s="389"/>
      <c r="C1" s="389"/>
      <c r="D1" s="390"/>
      <c r="E1" s="389"/>
      <c r="F1" s="389"/>
    </row>
    <row r="2" spans="1:6" s="388" customFormat="1" ht="15.75" customHeight="1">
      <c r="A2" s="391" t="s">
        <v>449</v>
      </c>
      <c r="B2" s="389"/>
      <c r="C2" s="389"/>
      <c r="D2" s="390"/>
      <c r="E2" s="389"/>
      <c r="F2" s="389"/>
    </row>
    <row r="3" spans="1:5" s="408" customFormat="1" ht="12.75" customHeight="1">
      <c r="A3" s="410"/>
      <c r="B3" s="409"/>
      <c r="D3" s="409"/>
      <c r="E3" s="409"/>
    </row>
    <row r="4" spans="1:6" s="295" customFormat="1" ht="12.75" customHeight="1">
      <c r="A4" s="406" t="s">
        <v>448</v>
      </c>
      <c r="B4" s="407"/>
      <c r="C4" s="407"/>
      <c r="D4" s="405"/>
      <c r="E4" s="407"/>
      <c r="F4" s="407"/>
    </row>
    <row r="5" spans="1:6" s="295" customFormat="1" ht="12.75" customHeight="1">
      <c r="A5" s="406" t="s">
        <v>447</v>
      </c>
      <c r="B5" s="404"/>
      <c r="C5" s="404"/>
      <c r="D5" s="405"/>
      <c r="E5" s="404"/>
      <c r="F5" s="404"/>
    </row>
    <row r="6" spans="1:6" s="295" customFormat="1" ht="12.75" customHeight="1" thickBot="1">
      <c r="A6" s="404"/>
      <c r="B6" s="404"/>
      <c r="C6" s="358"/>
      <c r="D6" s="404"/>
      <c r="E6" s="404"/>
      <c r="F6" s="358"/>
    </row>
    <row r="7" spans="1:6" s="295" customFormat="1" ht="31.5" customHeight="1" thickTop="1">
      <c r="A7" s="384" t="s">
        <v>305</v>
      </c>
      <c r="B7" s="383" t="s">
        <v>304</v>
      </c>
      <c r="C7" s="385" t="s">
        <v>303</v>
      </c>
      <c r="D7" s="384" t="s">
        <v>305</v>
      </c>
      <c r="E7" s="383" t="s">
        <v>304</v>
      </c>
      <c r="F7" s="403" t="s">
        <v>303</v>
      </c>
    </row>
    <row r="8" spans="1:6" s="295" customFormat="1" ht="12.75" customHeight="1">
      <c r="A8" s="402"/>
      <c r="B8" s="401"/>
      <c r="C8" s="379"/>
      <c r="D8" s="402"/>
      <c r="E8" s="401"/>
      <c r="F8" s="376"/>
    </row>
    <row r="9" spans="1:6" ht="12.75" customHeight="1">
      <c r="A9" s="315" t="s">
        <v>446</v>
      </c>
      <c r="B9" s="371">
        <v>185872</v>
      </c>
      <c r="C9" s="373">
        <v>70086</v>
      </c>
      <c r="D9" s="315" t="s">
        <v>445</v>
      </c>
      <c r="E9" s="380"/>
      <c r="F9" s="397"/>
    </row>
    <row r="10" spans="1:6" ht="12.75" customHeight="1">
      <c r="A10" s="372" t="s">
        <v>444</v>
      </c>
      <c r="B10" s="371">
        <v>3609</v>
      </c>
      <c r="C10" s="373">
        <v>1269</v>
      </c>
      <c r="D10" s="372" t="s">
        <v>443</v>
      </c>
      <c r="E10" s="371">
        <v>1652</v>
      </c>
      <c r="F10" s="370">
        <v>595</v>
      </c>
    </row>
    <row r="11" spans="1:6" ht="12.75" customHeight="1">
      <c r="A11" s="372" t="s">
        <v>442</v>
      </c>
      <c r="B11" s="371">
        <v>416</v>
      </c>
      <c r="C11" s="373">
        <v>193</v>
      </c>
      <c r="D11" s="372" t="s">
        <v>441</v>
      </c>
      <c r="E11" s="371">
        <v>3165</v>
      </c>
      <c r="F11" s="370">
        <v>1178</v>
      </c>
    </row>
    <row r="12" spans="1:6" ht="12.75" customHeight="1">
      <c r="A12" s="372" t="s">
        <v>440</v>
      </c>
      <c r="B12" s="371">
        <v>3253</v>
      </c>
      <c r="C12" s="373">
        <v>1116</v>
      </c>
      <c r="D12" s="372" t="s">
        <v>439</v>
      </c>
      <c r="E12" s="371">
        <v>618</v>
      </c>
      <c r="F12" s="370">
        <v>198</v>
      </c>
    </row>
    <row r="13" spans="1:6" ht="12.75" customHeight="1">
      <c r="A13" s="372" t="s">
        <v>438</v>
      </c>
      <c r="B13" s="371">
        <v>1171</v>
      </c>
      <c r="C13" s="373">
        <v>500</v>
      </c>
      <c r="D13" s="372" t="s">
        <v>437</v>
      </c>
      <c r="E13" s="371">
        <v>1403</v>
      </c>
      <c r="F13" s="370">
        <v>425</v>
      </c>
    </row>
    <row r="14" spans="1:6" ht="12.75" customHeight="1">
      <c r="A14" s="372" t="s">
        <v>436</v>
      </c>
      <c r="B14" s="371">
        <v>1386</v>
      </c>
      <c r="C14" s="373">
        <v>528</v>
      </c>
      <c r="D14" s="372" t="s">
        <v>435</v>
      </c>
      <c r="E14" s="371">
        <v>924</v>
      </c>
      <c r="F14" s="370">
        <v>305</v>
      </c>
    </row>
    <row r="15" spans="1:6" ht="12.75" customHeight="1">
      <c r="A15" s="372" t="s">
        <v>434</v>
      </c>
      <c r="B15" s="371">
        <v>1965</v>
      </c>
      <c r="C15" s="373">
        <v>770</v>
      </c>
      <c r="D15" s="372" t="s">
        <v>433</v>
      </c>
      <c r="E15" s="371">
        <v>1166</v>
      </c>
      <c r="F15" s="370">
        <v>424</v>
      </c>
    </row>
    <row r="16" spans="1:6" ht="12.75" customHeight="1">
      <c r="A16" s="372" t="s">
        <v>432</v>
      </c>
      <c r="B16" s="371">
        <v>1150</v>
      </c>
      <c r="C16" s="373">
        <v>480</v>
      </c>
      <c r="D16" s="372" t="s">
        <v>431</v>
      </c>
      <c r="E16" s="371">
        <v>434</v>
      </c>
      <c r="F16" s="370">
        <v>188</v>
      </c>
    </row>
    <row r="17" spans="1:6" ht="12.75" customHeight="1">
      <c r="A17" s="372" t="s">
        <v>430</v>
      </c>
      <c r="B17" s="371">
        <v>773</v>
      </c>
      <c r="C17" s="373">
        <v>237</v>
      </c>
      <c r="D17" s="372" t="s">
        <v>429</v>
      </c>
      <c r="E17" s="371">
        <v>1826</v>
      </c>
      <c r="F17" s="370">
        <v>609</v>
      </c>
    </row>
    <row r="18" spans="1:6" ht="12.75" customHeight="1">
      <c r="A18" s="372" t="s">
        <v>428</v>
      </c>
      <c r="B18" s="371">
        <v>3426</v>
      </c>
      <c r="C18" s="373">
        <v>1382</v>
      </c>
      <c r="D18" s="372" t="s">
        <v>427</v>
      </c>
      <c r="E18" s="371">
        <v>267</v>
      </c>
      <c r="F18" s="370">
        <v>131</v>
      </c>
    </row>
    <row r="19" spans="1:6" ht="12.75" customHeight="1">
      <c r="A19" s="372" t="s">
        <v>426</v>
      </c>
      <c r="B19" s="371">
        <v>3976</v>
      </c>
      <c r="C19" s="373">
        <v>1509</v>
      </c>
      <c r="D19" s="372" t="s">
        <v>425</v>
      </c>
      <c r="E19" s="371">
        <v>790</v>
      </c>
      <c r="F19" s="370">
        <v>363</v>
      </c>
    </row>
    <row r="20" spans="1:6" ht="12.75" customHeight="1">
      <c r="A20" s="372" t="s">
        <v>424</v>
      </c>
      <c r="B20" s="371">
        <v>4864</v>
      </c>
      <c r="C20" s="373">
        <v>2075</v>
      </c>
      <c r="D20" s="372" t="s">
        <v>423</v>
      </c>
      <c r="E20" s="371">
        <v>512</v>
      </c>
      <c r="F20" s="370">
        <v>280</v>
      </c>
    </row>
    <row r="21" spans="1:6" ht="12.75" customHeight="1">
      <c r="A21" s="372" t="s">
        <v>422</v>
      </c>
      <c r="B21" s="371">
        <v>14957</v>
      </c>
      <c r="C21" s="373">
        <v>5132</v>
      </c>
      <c r="D21" s="372" t="s">
        <v>421</v>
      </c>
      <c r="E21" s="371">
        <v>555</v>
      </c>
      <c r="F21" s="370">
        <v>190</v>
      </c>
    </row>
    <row r="22" spans="1:6" ht="12.75" customHeight="1">
      <c r="A22" s="372" t="s">
        <v>420</v>
      </c>
      <c r="B22" s="371">
        <v>2268</v>
      </c>
      <c r="C22" s="373">
        <v>783</v>
      </c>
      <c r="D22" s="372" t="s">
        <v>419</v>
      </c>
      <c r="E22" s="371">
        <v>736</v>
      </c>
      <c r="F22" s="370">
        <v>387</v>
      </c>
    </row>
    <row r="23" spans="1:6" ht="12.75" customHeight="1">
      <c r="A23" s="372" t="s">
        <v>418</v>
      </c>
      <c r="B23" s="371">
        <v>44186</v>
      </c>
      <c r="C23" s="373">
        <v>16132</v>
      </c>
      <c r="D23" s="372" t="s">
        <v>417</v>
      </c>
      <c r="E23" s="371">
        <v>363</v>
      </c>
      <c r="F23" s="370">
        <v>179</v>
      </c>
    </row>
    <row r="24" spans="1:6" ht="12.75" customHeight="1">
      <c r="A24" s="372" t="s">
        <v>416</v>
      </c>
      <c r="B24" s="371">
        <v>2994</v>
      </c>
      <c r="C24" s="373">
        <v>1125</v>
      </c>
      <c r="D24" s="372" t="s">
        <v>415</v>
      </c>
      <c r="E24" s="371">
        <v>757</v>
      </c>
      <c r="F24" s="370">
        <v>384</v>
      </c>
    </row>
    <row r="25" spans="1:6" ht="12.75" customHeight="1">
      <c r="A25" s="372" t="s">
        <v>414</v>
      </c>
      <c r="B25" s="371">
        <v>996</v>
      </c>
      <c r="C25" s="373">
        <v>283</v>
      </c>
      <c r="D25" s="372" t="s">
        <v>413</v>
      </c>
      <c r="E25" s="371">
        <v>7104</v>
      </c>
      <c r="F25" s="370">
        <v>2604</v>
      </c>
    </row>
    <row r="26" spans="1:6" ht="12.75" customHeight="1">
      <c r="A26" s="372" t="s">
        <v>412</v>
      </c>
      <c r="B26" s="371">
        <v>2416</v>
      </c>
      <c r="C26" s="373">
        <v>803</v>
      </c>
      <c r="D26" s="372" t="s">
        <v>255</v>
      </c>
      <c r="E26" s="371">
        <v>9904</v>
      </c>
      <c r="F26" s="370">
        <v>3807</v>
      </c>
    </row>
    <row r="27" spans="1:6" ht="12.75" customHeight="1">
      <c r="A27" s="372" t="s">
        <v>411</v>
      </c>
      <c r="B27" s="371">
        <v>2699</v>
      </c>
      <c r="C27" s="373">
        <v>844</v>
      </c>
      <c r="D27" s="372" t="s">
        <v>410</v>
      </c>
      <c r="E27" s="371">
        <v>1147</v>
      </c>
      <c r="F27" s="370">
        <v>410</v>
      </c>
    </row>
    <row r="28" spans="1:6" ht="12.75" customHeight="1">
      <c r="A28" s="372" t="s">
        <v>409</v>
      </c>
      <c r="B28" s="371">
        <v>452</v>
      </c>
      <c r="C28" s="373">
        <v>184</v>
      </c>
      <c r="D28" s="372" t="s">
        <v>408</v>
      </c>
      <c r="E28" s="371">
        <v>198</v>
      </c>
      <c r="F28" s="370">
        <v>67</v>
      </c>
    </row>
    <row r="29" spans="1:5" ht="12.75" customHeight="1">
      <c r="A29" s="372" t="s">
        <v>407</v>
      </c>
      <c r="B29" s="371">
        <v>4778</v>
      </c>
      <c r="C29" s="373">
        <v>1881</v>
      </c>
      <c r="E29" s="371"/>
    </row>
    <row r="30" spans="1:6" ht="12.75" customHeight="1">
      <c r="A30" s="372" t="s">
        <v>335</v>
      </c>
      <c r="B30" s="371">
        <v>19713</v>
      </c>
      <c r="C30" s="373">
        <v>9292</v>
      </c>
      <c r="D30" s="315" t="s">
        <v>406</v>
      </c>
      <c r="E30" s="371">
        <v>149231</v>
      </c>
      <c r="F30" s="370">
        <v>50576</v>
      </c>
    </row>
    <row r="31" spans="1:6" ht="12.75" customHeight="1">
      <c r="A31" s="372" t="s">
        <v>405</v>
      </c>
      <c r="B31" s="371">
        <v>12590</v>
      </c>
      <c r="C31" s="373">
        <v>4337</v>
      </c>
      <c r="D31" s="372" t="s">
        <v>404</v>
      </c>
      <c r="E31" s="371">
        <v>8595</v>
      </c>
      <c r="F31" s="370">
        <v>3123</v>
      </c>
    </row>
    <row r="32" spans="1:6" ht="12.75" customHeight="1">
      <c r="A32" s="372" t="s">
        <v>403</v>
      </c>
      <c r="B32" s="371">
        <v>167</v>
      </c>
      <c r="C32" s="373">
        <v>68</v>
      </c>
      <c r="D32" s="372" t="s">
        <v>402</v>
      </c>
      <c r="E32" s="371">
        <v>1074</v>
      </c>
      <c r="F32" s="370">
        <v>285</v>
      </c>
    </row>
    <row r="33" spans="1:6" ht="12.75" customHeight="1">
      <c r="A33" s="372" t="s">
        <v>401</v>
      </c>
      <c r="B33" s="371">
        <v>1314</v>
      </c>
      <c r="C33" s="373">
        <v>465</v>
      </c>
      <c r="D33" s="372" t="s">
        <v>253</v>
      </c>
      <c r="E33" s="371">
        <v>1526</v>
      </c>
      <c r="F33" s="370">
        <v>429</v>
      </c>
    </row>
    <row r="34" spans="1:6" ht="12.75" customHeight="1">
      <c r="A34" s="372" t="s">
        <v>400</v>
      </c>
      <c r="B34" s="371">
        <v>157</v>
      </c>
      <c r="C34" s="373">
        <v>66</v>
      </c>
      <c r="D34" s="372" t="s">
        <v>399</v>
      </c>
      <c r="E34" s="371">
        <v>1161</v>
      </c>
      <c r="F34" s="370">
        <v>523</v>
      </c>
    </row>
    <row r="35" spans="1:6" ht="12.75" customHeight="1">
      <c r="A35" s="372" t="s">
        <v>398</v>
      </c>
      <c r="B35" s="371">
        <v>2008</v>
      </c>
      <c r="C35" s="373">
        <v>674</v>
      </c>
      <c r="D35" s="372" t="s">
        <v>397</v>
      </c>
      <c r="E35" s="371">
        <v>28219</v>
      </c>
      <c r="F35" s="370">
        <v>7616</v>
      </c>
    </row>
    <row r="36" spans="1:6" ht="12.75" customHeight="1">
      <c r="A36" s="372" t="s">
        <v>396</v>
      </c>
      <c r="B36" s="371">
        <v>1195</v>
      </c>
      <c r="C36" s="373">
        <v>382</v>
      </c>
      <c r="D36" s="372" t="s">
        <v>395</v>
      </c>
      <c r="E36" s="371">
        <v>495</v>
      </c>
      <c r="F36" s="370">
        <v>217</v>
      </c>
    </row>
    <row r="37" spans="1:6" ht="12.75" customHeight="1">
      <c r="A37" s="372" t="s">
        <v>394</v>
      </c>
      <c r="B37" s="371">
        <v>2307</v>
      </c>
      <c r="C37" s="373">
        <v>830</v>
      </c>
      <c r="D37" s="372" t="s">
        <v>393</v>
      </c>
      <c r="E37" s="371">
        <v>2199</v>
      </c>
      <c r="F37" s="370">
        <v>663</v>
      </c>
    </row>
    <row r="38" spans="1:6" ht="12.75" customHeight="1">
      <c r="A38" s="372" t="s">
        <v>392</v>
      </c>
      <c r="B38" s="371">
        <v>281</v>
      </c>
      <c r="C38" s="373">
        <v>99</v>
      </c>
      <c r="D38" s="372" t="s">
        <v>391</v>
      </c>
      <c r="E38" s="371">
        <v>21423</v>
      </c>
      <c r="F38" s="370">
        <v>8187</v>
      </c>
    </row>
    <row r="39" spans="1:6" ht="12.75" customHeight="1">
      <c r="A39" s="372" t="s">
        <v>390</v>
      </c>
      <c r="B39" s="371">
        <v>2515</v>
      </c>
      <c r="C39" s="373">
        <v>845</v>
      </c>
      <c r="D39" s="372" t="s">
        <v>389</v>
      </c>
      <c r="E39" s="371">
        <v>6942</v>
      </c>
      <c r="F39" s="370">
        <v>2769</v>
      </c>
    </row>
    <row r="40" spans="1:6" ht="12.75" customHeight="1">
      <c r="A40" s="372" t="s">
        <v>388</v>
      </c>
      <c r="B40" s="371">
        <v>1147</v>
      </c>
      <c r="C40" s="373">
        <v>396</v>
      </c>
      <c r="D40" s="372" t="s">
        <v>250</v>
      </c>
      <c r="E40" s="371">
        <v>12702</v>
      </c>
      <c r="F40" s="370">
        <v>3589</v>
      </c>
    </row>
    <row r="41" spans="1:6" ht="12.75" customHeight="1">
      <c r="A41" s="372" t="s">
        <v>387</v>
      </c>
      <c r="B41" s="371">
        <v>1139</v>
      </c>
      <c r="C41" s="373">
        <v>514</v>
      </c>
      <c r="D41" s="372" t="s">
        <v>386</v>
      </c>
      <c r="E41" s="371">
        <v>688</v>
      </c>
      <c r="F41" s="370">
        <v>276</v>
      </c>
    </row>
    <row r="42" spans="1:6" ht="12.75" customHeight="1">
      <c r="A42" s="372" t="s">
        <v>385</v>
      </c>
      <c r="B42" s="371">
        <v>1057</v>
      </c>
      <c r="C42" s="373">
        <v>492</v>
      </c>
      <c r="D42" s="372" t="s">
        <v>384</v>
      </c>
      <c r="E42" s="371">
        <v>310</v>
      </c>
      <c r="F42" s="370">
        <v>158</v>
      </c>
    </row>
    <row r="43" spans="1:6" ht="12.75" customHeight="1">
      <c r="A43" s="372" t="s">
        <v>383</v>
      </c>
      <c r="B43" s="371">
        <v>4215</v>
      </c>
      <c r="C43" s="373">
        <v>1428</v>
      </c>
      <c r="D43" s="372" t="s">
        <v>382</v>
      </c>
      <c r="E43" s="371">
        <v>910</v>
      </c>
      <c r="F43" s="370">
        <v>343</v>
      </c>
    </row>
    <row r="44" spans="1:6" ht="12.75" customHeight="1">
      <c r="A44" s="372" t="s">
        <v>381</v>
      </c>
      <c r="B44" s="371">
        <v>811</v>
      </c>
      <c r="C44" s="373">
        <v>248</v>
      </c>
      <c r="D44" s="372" t="s">
        <v>252</v>
      </c>
      <c r="E44" s="371">
        <v>7297</v>
      </c>
      <c r="F44" s="370">
        <v>2572</v>
      </c>
    </row>
    <row r="45" spans="1:6" ht="12.75" customHeight="1">
      <c r="A45" s="369"/>
      <c r="B45" s="322"/>
      <c r="C45" s="400"/>
      <c r="D45" s="369"/>
      <c r="E45" s="395"/>
      <c r="F45" s="394"/>
    </row>
    <row r="46" ht="12.75" customHeight="1"/>
    <row r="47" spans="1:4" ht="12.75" customHeight="1">
      <c r="A47" s="393" t="s">
        <v>308</v>
      </c>
      <c r="D47" s="393" t="s">
        <v>34</v>
      </c>
    </row>
    <row r="48" spans="1:4" ht="12.75" customHeight="1">
      <c r="A48" s="393"/>
      <c r="D48" s="393"/>
    </row>
    <row r="49" spans="1:6" s="388" customFormat="1" ht="15.75" customHeight="1">
      <c r="A49" s="391" t="s">
        <v>307</v>
      </c>
      <c r="B49" s="389"/>
      <c r="C49" s="389"/>
      <c r="D49" s="390"/>
      <c r="E49" s="389"/>
      <c r="F49" s="389"/>
    </row>
    <row r="50" spans="1:6" s="388" customFormat="1" ht="15.75" customHeight="1">
      <c r="A50" s="391" t="s">
        <v>306</v>
      </c>
      <c r="B50" s="389"/>
      <c r="C50" s="389"/>
      <c r="D50" s="390"/>
      <c r="E50" s="389"/>
      <c r="F50" s="389"/>
    </row>
    <row r="51" ht="12.75" customHeight="1" thickBot="1"/>
    <row r="52" spans="1:6" ht="31.5" customHeight="1" thickTop="1">
      <c r="A52" s="384" t="s">
        <v>305</v>
      </c>
      <c r="B52" s="383" t="s">
        <v>304</v>
      </c>
      <c r="C52" s="385" t="s">
        <v>303</v>
      </c>
      <c r="D52" s="384" t="s">
        <v>305</v>
      </c>
      <c r="E52" s="383" t="s">
        <v>304</v>
      </c>
      <c r="F52" s="382" t="s">
        <v>303</v>
      </c>
    </row>
    <row r="53" spans="1:6" ht="12.75" customHeight="1">
      <c r="A53" s="381"/>
      <c r="B53" s="380"/>
      <c r="C53" s="379"/>
      <c r="D53" s="381"/>
      <c r="E53" s="380"/>
      <c r="F53" s="376"/>
    </row>
    <row r="54" spans="1:6" ht="12.75" customHeight="1">
      <c r="A54" s="315" t="s">
        <v>380</v>
      </c>
      <c r="B54" s="399"/>
      <c r="C54" s="398"/>
      <c r="D54" s="315" t="s">
        <v>379</v>
      </c>
      <c r="E54" s="380"/>
      <c r="F54" s="397"/>
    </row>
    <row r="55" spans="1:6" ht="12.75" customHeight="1">
      <c r="A55" s="372" t="s">
        <v>378</v>
      </c>
      <c r="B55" s="371">
        <v>196</v>
      </c>
      <c r="C55" s="373">
        <v>69</v>
      </c>
      <c r="D55" s="372" t="s">
        <v>377</v>
      </c>
      <c r="E55" s="371">
        <v>2157</v>
      </c>
      <c r="F55" s="370">
        <v>969</v>
      </c>
    </row>
    <row r="56" spans="1:6" ht="12.75" customHeight="1">
      <c r="A56" s="372" t="s">
        <v>376</v>
      </c>
      <c r="B56" s="371">
        <v>7042</v>
      </c>
      <c r="C56" s="373">
        <v>2783</v>
      </c>
      <c r="D56" s="372" t="s">
        <v>375</v>
      </c>
      <c r="E56" s="371">
        <v>3380</v>
      </c>
      <c r="F56" s="370">
        <v>1040</v>
      </c>
    </row>
    <row r="57" spans="1:6" ht="12.75" customHeight="1">
      <c r="A57" s="372" t="s">
        <v>374</v>
      </c>
      <c r="B57" s="371">
        <v>1188</v>
      </c>
      <c r="C57" s="373">
        <v>454</v>
      </c>
      <c r="D57" s="372" t="s">
        <v>373</v>
      </c>
      <c r="E57" s="371">
        <v>2359</v>
      </c>
      <c r="F57" s="370">
        <v>915</v>
      </c>
    </row>
    <row r="58" spans="1:6" ht="12.75" customHeight="1">
      <c r="A58" s="372" t="s">
        <v>372</v>
      </c>
      <c r="B58" s="371">
        <v>100</v>
      </c>
      <c r="C58" s="373">
        <v>32</v>
      </c>
      <c r="D58" s="372" t="s">
        <v>371</v>
      </c>
      <c r="E58" s="371">
        <v>5863</v>
      </c>
      <c r="F58" s="370">
        <v>2097</v>
      </c>
    </row>
    <row r="59" spans="1:6" ht="12.75" customHeight="1">
      <c r="A59" s="372" t="s">
        <v>370</v>
      </c>
      <c r="B59" s="371">
        <v>2470</v>
      </c>
      <c r="C59" s="373">
        <v>898</v>
      </c>
      <c r="D59" s="372" t="s">
        <v>255</v>
      </c>
      <c r="E59" s="371">
        <v>2057</v>
      </c>
      <c r="F59" s="370">
        <v>762</v>
      </c>
    </row>
    <row r="60" spans="1:6" ht="12.75" customHeight="1">
      <c r="A60" s="372" t="s">
        <v>369</v>
      </c>
      <c r="B60" s="371">
        <v>8299</v>
      </c>
      <c r="C60" s="373">
        <v>2952</v>
      </c>
      <c r="D60" s="372" t="s">
        <v>368</v>
      </c>
      <c r="E60" s="371">
        <v>419</v>
      </c>
      <c r="F60" s="370">
        <v>146</v>
      </c>
    </row>
    <row r="61" spans="1:6" ht="12.75" customHeight="1">
      <c r="A61" s="372" t="s">
        <v>367</v>
      </c>
      <c r="B61" s="371">
        <v>9234</v>
      </c>
      <c r="C61" s="373">
        <v>2454</v>
      </c>
      <c r="D61" s="372"/>
      <c r="E61" s="371"/>
      <c r="F61" s="370"/>
    </row>
    <row r="62" spans="1:6" ht="12.75" customHeight="1">
      <c r="A62" s="372" t="s">
        <v>366</v>
      </c>
      <c r="B62" s="371">
        <v>3437</v>
      </c>
      <c r="C62" s="373">
        <v>1028</v>
      </c>
      <c r="D62" s="315" t="s">
        <v>365</v>
      </c>
      <c r="E62" s="371">
        <v>995678</v>
      </c>
      <c r="F62" s="370">
        <v>334235</v>
      </c>
    </row>
    <row r="63" spans="1:6" ht="12.75" customHeight="1">
      <c r="A63" s="372" t="s">
        <v>364</v>
      </c>
      <c r="B63" s="371">
        <v>6027</v>
      </c>
      <c r="C63" s="373">
        <v>2802</v>
      </c>
      <c r="D63" s="372" t="s">
        <v>363</v>
      </c>
      <c r="E63" s="371">
        <v>8969</v>
      </c>
      <c r="F63" s="370">
        <v>2920</v>
      </c>
    </row>
    <row r="64" spans="1:6" ht="12.75" customHeight="1">
      <c r="A64" s="372" t="s">
        <v>251</v>
      </c>
      <c r="B64" s="371">
        <v>17697</v>
      </c>
      <c r="C64" s="373">
        <v>6354</v>
      </c>
      <c r="D64" s="372" t="s">
        <v>362</v>
      </c>
      <c r="E64" s="371">
        <v>10408</v>
      </c>
      <c r="F64" s="370">
        <v>3151</v>
      </c>
    </row>
    <row r="65" spans="1:6" ht="12.75" customHeight="1">
      <c r="A65" s="372"/>
      <c r="B65" s="371"/>
      <c r="C65" s="373"/>
      <c r="D65" s="372" t="s">
        <v>361</v>
      </c>
      <c r="E65" s="371">
        <v>50922</v>
      </c>
      <c r="F65" s="370">
        <v>18400</v>
      </c>
    </row>
    <row r="66" spans="1:6" ht="12.75" customHeight="1">
      <c r="A66" s="315" t="s">
        <v>360</v>
      </c>
      <c r="B66" s="371">
        <v>3339</v>
      </c>
      <c r="C66" s="373">
        <v>1180</v>
      </c>
      <c r="D66" s="372" t="s">
        <v>359</v>
      </c>
      <c r="E66" s="371">
        <v>5299</v>
      </c>
      <c r="F66" s="370">
        <v>1517</v>
      </c>
    </row>
    <row r="67" spans="1:6" ht="12.75" customHeight="1">
      <c r="A67" s="372" t="s">
        <v>358</v>
      </c>
      <c r="B67" s="371">
        <v>3332</v>
      </c>
      <c r="C67" s="373">
        <v>1174</v>
      </c>
      <c r="D67" s="372" t="s">
        <v>357</v>
      </c>
      <c r="E67" s="371">
        <v>16415</v>
      </c>
      <c r="F67" s="370">
        <v>3654</v>
      </c>
    </row>
    <row r="68" spans="1:6" ht="12.75" customHeight="1">
      <c r="A68" s="372" t="s">
        <v>356</v>
      </c>
      <c r="B68" s="371">
        <v>7</v>
      </c>
      <c r="C68" s="373">
        <v>6</v>
      </c>
      <c r="D68" s="372" t="s">
        <v>355</v>
      </c>
      <c r="E68" s="371">
        <v>25707</v>
      </c>
      <c r="F68" s="370">
        <v>7571</v>
      </c>
    </row>
    <row r="69" spans="1:6" ht="12.75" customHeight="1">
      <c r="A69" s="372"/>
      <c r="B69" s="371"/>
      <c r="C69" s="373"/>
      <c r="D69" s="372" t="s">
        <v>354</v>
      </c>
      <c r="E69" s="371">
        <v>7825</v>
      </c>
      <c r="F69" s="370">
        <v>1969</v>
      </c>
    </row>
    <row r="70" spans="1:6" ht="12.75" customHeight="1">
      <c r="A70" s="315" t="s">
        <v>353</v>
      </c>
      <c r="B70" s="371">
        <v>6357</v>
      </c>
      <c r="C70" s="373">
        <v>2125</v>
      </c>
      <c r="D70" s="372" t="s">
        <v>352</v>
      </c>
      <c r="E70" s="371">
        <v>15016</v>
      </c>
      <c r="F70" s="370">
        <v>4665</v>
      </c>
    </row>
    <row r="71" spans="1:6" ht="12.75" customHeight="1">
      <c r="A71" s="372" t="s">
        <v>351</v>
      </c>
      <c r="B71" s="371">
        <v>3419</v>
      </c>
      <c r="C71" s="373">
        <v>1240</v>
      </c>
      <c r="D71" s="372" t="s">
        <v>350</v>
      </c>
      <c r="E71" s="371">
        <v>4941</v>
      </c>
      <c r="F71" s="370">
        <v>1568</v>
      </c>
    </row>
    <row r="72" spans="1:6" ht="12.75" customHeight="1">
      <c r="A72" s="372" t="s">
        <v>349</v>
      </c>
      <c r="B72" s="371">
        <v>2110</v>
      </c>
      <c r="C72" s="373">
        <v>617</v>
      </c>
      <c r="D72" s="372" t="s">
        <v>348</v>
      </c>
      <c r="E72" s="371">
        <v>4018</v>
      </c>
      <c r="F72" s="370">
        <v>968</v>
      </c>
    </row>
    <row r="73" spans="1:6" ht="12.75" customHeight="1">
      <c r="A73" s="372" t="s">
        <v>347</v>
      </c>
      <c r="B73" s="371">
        <v>435</v>
      </c>
      <c r="C73" s="373">
        <v>137</v>
      </c>
      <c r="D73" s="372" t="s">
        <v>346</v>
      </c>
      <c r="E73" s="371">
        <v>5001</v>
      </c>
      <c r="F73" s="370">
        <v>1697</v>
      </c>
    </row>
    <row r="74" spans="1:6" ht="12.75" customHeight="1">
      <c r="A74" s="372" t="s">
        <v>345</v>
      </c>
      <c r="B74" s="371">
        <v>393</v>
      </c>
      <c r="C74" s="373">
        <v>131</v>
      </c>
      <c r="D74" s="372" t="s">
        <v>344</v>
      </c>
      <c r="E74" s="371">
        <v>2549</v>
      </c>
      <c r="F74" s="370">
        <v>832</v>
      </c>
    </row>
    <row r="75" spans="1:6" ht="12.75" customHeight="1">
      <c r="A75" s="372"/>
      <c r="B75" s="371"/>
      <c r="C75" s="373"/>
      <c r="D75" s="372" t="s">
        <v>343</v>
      </c>
      <c r="E75" s="371">
        <v>7581</v>
      </c>
      <c r="F75" s="370">
        <v>2229</v>
      </c>
    </row>
    <row r="76" spans="1:6" ht="12.75" customHeight="1">
      <c r="A76" s="315" t="s">
        <v>155</v>
      </c>
      <c r="B76" s="371">
        <v>69813</v>
      </c>
      <c r="C76" s="373">
        <v>23705</v>
      </c>
      <c r="D76" s="372" t="s">
        <v>342</v>
      </c>
      <c r="E76" s="371">
        <v>4549</v>
      </c>
      <c r="F76" s="370">
        <v>1306</v>
      </c>
    </row>
    <row r="77" spans="1:6" ht="12.75" customHeight="1">
      <c r="A77" s="372" t="s">
        <v>341</v>
      </c>
      <c r="B77" s="371">
        <v>2243</v>
      </c>
      <c r="C77" s="373">
        <v>646</v>
      </c>
      <c r="D77" s="372" t="s">
        <v>340</v>
      </c>
      <c r="E77" s="371">
        <v>1421</v>
      </c>
      <c r="F77" s="370">
        <v>495</v>
      </c>
    </row>
    <row r="78" spans="1:6" ht="12.75" customHeight="1">
      <c r="A78" s="372" t="s">
        <v>339</v>
      </c>
      <c r="B78" s="371">
        <v>2515</v>
      </c>
      <c r="C78" s="373">
        <v>754</v>
      </c>
      <c r="D78" s="372" t="s">
        <v>338</v>
      </c>
      <c r="E78" s="371">
        <v>5241</v>
      </c>
      <c r="F78" s="370">
        <v>1614</v>
      </c>
    </row>
    <row r="79" spans="1:6" ht="12.75" customHeight="1">
      <c r="A79" s="372" t="s">
        <v>337</v>
      </c>
      <c r="B79" s="371">
        <v>550</v>
      </c>
      <c r="C79" s="373">
        <v>202</v>
      </c>
      <c r="D79" s="372" t="s">
        <v>336</v>
      </c>
      <c r="E79" s="371">
        <v>2852</v>
      </c>
      <c r="F79" s="370">
        <v>637</v>
      </c>
    </row>
    <row r="80" spans="1:6" ht="12.75" customHeight="1">
      <c r="A80" s="372" t="s">
        <v>259</v>
      </c>
      <c r="B80" s="371">
        <v>444</v>
      </c>
      <c r="C80" s="373">
        <v>165</v>
      </c>
      <c r="D80" s="372" t="s">
        <v>335</v>
      </c>
      <c r="E80" s="371">
        <v>40514</v>
      </c>
      <c r="F80" s="370">
        <v>15521</v>
      </c>
    </row>
    <row r="81" spans="1:6" ht="12.75" customHeight="1">
      <c r="A81" s="372" t="s">
        <v>334</v>
      </c>
      <c r="B81" s="371">
        <v>4994</v>
      </c>
      <c r="C81" s="373">
        <v>1300</v>
      </c>
      <c r="D81" s="372" t="s">
        <v>333</v>
      </c>
      <c r="E81" s="371">
        <v>2364</v>
      </c>
      <c r="F81" s="370">
        <v>693</v>
      </c>
    </row>
    <row r="82" spans="1:6" ht="12.75" customHeight="1">
      <c r="A82" s="372" t="s">
        <v>332</v>
      </c>
      <c r="B82" s="371">
        <v>2678</v>
      </c>
      <c r="C82" s="373">
        <v>854</v>
      </c>
      <c r="D82" s="372" t="s">
        <v>331</v>
      </c>
      <c r="E82" s="371">
        <v>37430</v>
      </c>
      <c r="F82" s="370">
        <v>11984</v>
      </c>
    </row>
    <row r="83" spans="1:6" ht="12.75" customHeight="1">
      <c r="A83" s="372" t="s">
        <v>330</v>
      </c>
      <c r="B83" s="371">
        <v>4996</v>
      </c>
      <c r="C83" s="373">
        <v>1787</v>
      </c>
      <c r="D83" s="372" t="s">
        <v>329</v>
      </c>
      <c r="E83" s="371">
        <v>9483</v>
      </c>
      <c r="F83" s="370">
        <v>1912</v>
      </c>
    </row>
    <row r="84" spans="1:6" ht="12.75" customHeight="1">
      <c r="A84" s="372" t="s">
        <v>328</v>
      </c>
      <c r="B84" s="371">
        <v>361</v>
      </c>
      <c r="C84" s="373">
        <v>128</v>
      </c>
      <c r="D84" s="372" t="s">
        <v>327</v>
      </c>
      <c r="E84" s="371">
        <v>21411</v>
      </c>
      <c r="F84" s="370">
        <v>6376</v>
      </c>
    </row>
    <row r="85" spans="1:6" ht="12.75" customHeight="1">
      <c r="A85" s="372" t="s">
        <v>326</v>
      </c>
      <c r="B85" s="371">
        <v>11652</v>
      </c>
      <c r="C85" s="373">
        <v>3795</v>
      </c>
      <c r="D85" s="372" t="s">
        <v>325</v>
      </c>
      <c r="E85" s="371">
        <v>325</v>
      </c>
      <c r="F85" s="370">
        <v>149</v>
      </c>
    </row>
    <row r="86" spans="1:6" ht="12.75" customHeight="1">
      <c r="A86" s="372" t="s">
        <v>324</v>
      </c>
      <c r="B86" s="371">
        <v>672</v>
      </c>
      <c r="C86" s="373">
        <v>196</v>
      </c>
      <c r="D86" s="372" t="s">
        <v>323</v>
      </c>
      <c r="E86" s="371">
        <v>1999</v>
      </c>
      <c r="F86" s="370">
        <v>870</v>
      </c>
    </row>
    <row r="87" spans="1:6" ht="12.75" customHeight="1">
      <c r="A87" s="372" t="s">
        <v>322</v>
      </c>
      <c r="B87" s="371">
        <v>3715</v>
      </c>
      <c r="C87" s="373">
        <v>1181</v>
      </c>
      <c r="D87" s="372" t="s">
        <v>321</v>
      </c>
      <c r="E87" s="371">
        <v>5963</v>
      </c>
      <c r="F87" s="370">
        <v>1010</v>
      </c>
    </row>
    <row r="88" spans="1:6" ht="12.75" customHeight="1">
      <c r="A88" s="372" t="s">
        <v>320</v>
      </c>
      <c r="B88" s="371">
        <v>3014</v>
      </c>
      <c r="C88" s="373">
        <v>976</v>
      </c>
      <c r="D88" s="372" t="s">
        <v>319</v>
      </c>
      <c r="E88" s="371">
        <v>11535</v>
      </c>
      <c r="F88" s="370">
        <v>2850</v>
      </c>
    </row>
    <row r="89" spans="1:6" ht="12.75" customHeight="1">
      <c r="A89" s="372" t="s">
        <v>256</v>
      </c>
      <c r="B89" s="371">
        <v>2231</v>
      </c>
      <c r="C89" s="373">
        <v>753</v>
      </c>
      <c r="D89" s="372" t="s">
        <v>318</v>
      </c>
      <c r="E89" s="371">
        <v>9916</v>
      </c>
      <c r="F89" s="370">
        <v>3094</v>
      </c>
    </row>
    <row r="90" spans="1:6" ht="12.75" customHeight="1">
      <c r="A90" s="372" t="s">
        <v>317</v>
      </c>
      <c r="B90" s="371">
        <v>2578</v>
      </c>
      <c r="C90" s="373">
        <v>930</v>
      </c>
      <c r="D90" s="372" t="s">
        <v>316</v>
      </c>
      <c r="E90" s="371">
        <v>198</v>
      </c>
      <c r="F90" s="370">
        <v>74</v>
      </c>
    </row>
    <row r="91" spans="1:6" ht="12.75" customHeight="1">
      <c r="A91" s="372" t="s">
        <v>257</v>
      </c>
      <c r="B91" s="371">
        <v>8004</v>
      </c>
      <c r="C91" s="373">
        <v>2972</v>
      </c>
      <c r="D91" s="372" t="s">
        <v>315</v>
      </c>
      <c r="E91" s="371">
        <v>19877</v>
      </c>
      <c r="F91" s="370">
        <v>6021</v>
      </c>
    </row>
    <row r="92" spans="1:6" ht="12.75" customHeight="1">
      <c r="A92" s="372" t="s">
        <v>314</v>
      </c>
      <c r="B92" s="371">
        <v>1346</v>
      </c>
      <c r="C92" s="373">
        <v>464</v>
      </c>
      <c r="D92" s="372" t="s">
        <v>313</v>
      </c>
      <c r="E92" s="371">
        <v>2026</v>
      </c>
      <c r="F92" s="370">
        <v>725</v>
      </c>
    </row>
    <row r="93" spans="1:6" ht="12.75" customHeight="1">
      <c r="A93" s="372" t="s">
        <v>312</v>
      </c>
      <c r="B93" s="371">
        <v>286</v>
      </c>
      <c r="C93" s="373">
        <v>98</v>
      </c>
      <c r="D93" s="372" t="s">
        <v>311</v>
      </c>
      <c r="E93" s="371">
        <v>21075</v>
      </c>
      <c r="F93" s="370">
        <v>7392</v>
      </c>
    </row>
    <row r="94" spans="1:6" ht="12.75" customHeight="1">
      <c r="A94" s="372" t="s">
        <v>310</v>
      </c>
      <c r="B94" s="371">
        <v>1299</v>
      </c>
      <c r="C94" s="373">
        <v>575</v>
      </c>
      <c r="D94" s="372" t="s">
        <v>309</v>
      </c>
      <c r="E94" s="371">
        <v>28121</v>
      </c>
      <c r="F94" s="370">
        <v>9215</v>
      </c>
    </row>
    <row r="95" spans="1:6" ht="12.75" customHeight="1">
      <c r="A95" s="369"/>
      <c r="B95" s="395"/>
      <c r="C95" s="396"/>
      <c r="D95" s="369"/>
      <c r="E95" s="395"/>
      <c r="F95" s="394"/>
    </row>
    <row r="96" spans="1:6" ht="12.75" customHeight="1">
      <c r="A96" s="363"/>
      <c r="B96" s="392"/>
      <c r="C96" s="361"/>
      <c r="D96" s="363"/>
      <c r="E96" s="392"/>
      <c r="F96" s="361"/>
    </row>
    <row r="97" spans="1:6" ht="12.75">
      <c r="A97" s="393" t="s">
        <v>308</v>
      </c>
      <c r="B97" s="392"/>
      <c r="C97" s="361"/>
      <c r="D97" s="393" t="s">
        <v>34</v>
      </c>
      <c r="E97" s="392"/>
      <c r="F97" s="361"/>
    </row>
    <row r="98" spans="1:6" ht="12.75">
      <c r="A98" s="393"/>
      <c r="B98" s="392"/>
      <c r="C98" s="361"/>
      <c r="D98" s="393"/>
      <c r="E98" s="392"/>
      <c r="F98" s="361"/>
    </row>
    <row r="99" spans="1:6" s="388" customFormat="1" ht="15.75" customHeight="1">
      <c r="A99" s="391" t="s">
        <v>307</v>
      </c>
      <c r="B99" s="389"/>
      <c r="C99" s="389"/>
      <c r="D99" s="390"/>
      <c r="E99" s="389"/>
      <c r="F99" s="389"/>
    </row>
    <row r="100" spans="1:6" s="388" customFormat="1" ht="15.75" customHeight="1">
      <c r="A100" s="391" t="s">
        <v>306</v>
      </c>
      <c r="B100" s="389"/>
      <c r="C100" s="389"/>
      <c r="D100" s="390"/>
      <c r="E100" s="389"/>
      <c r="F100" s="389"/>
    </row>
    <row r="101" spans="1:6" ht="12.75" customHeight="1" thickBot="1">
      <c r="A101" s="387"/>
      <c r="B101" s="386"/>
      <c r="C101" s="386"/>
      <c r="D101" s="387"/>
      <c r="E101" s="386"/>
      <c r="F101" s="386"/>
    </row>
    <row r="102" spans="1:6" ht="31.5" customHeight="1" thickTop="1">
      <c r="A102" s="384" t="s">
        <v>305</v>
      </c>
      <c r="B102" s="383" t="s">
        <v>304</v>
      </c>
      <c r="C102" s="385" t="s">
        <v>303</v>
      </c>
      <c r="D102" s="384" t="s">
        <v>305</v>
      </c>
      <c r="E102" s="383" t="s">
        <v>304</v>
      </c>
      <c r="F102" s="382" t="s">
        <v>303</v>
      </c>
    </row>
    <row r="103" spans="1:6" ht="12.75" customHeight="1">
      <c r="A103" s="381"/>
      <c r="B103" s="380"/>
      <c r="C103" s="379"/>
      <c r="D103" s="378"/>
      <c r="E103" s="377"/>
      <c r="F103" s="376"/>
    </row>
    <row r="104" spans="1:6" ht="12.75" customHeight="1">
      <c r="A104" s="315" t="s">
        <v>302</v>
      </c>
      <c r="B104" s="371"/>
      <c r="C104" s="373"/>
      <c r="D104" s="315" t="s">
        <v>302</v>
      </c>
      <c r="E104" s="375"/>
      <c r="F104" s="374"/>
    </row>
    <row r="105" spans="1:6" ht="12.75" customHeight="1">
      <c r="A105" s="372" t="s">
        <v>301</v>
      </c>
      <c r="B105" s="371">
        <v>1816</v>
      </c>
      <c r="C105" s="373">
        <v>784</v>
      </c>
      <c r="D105" s="372" t="s">
        <v>261</v>
      </c>
      <c r="E105" s="371">
        <v>13614</v>
      </c>
      <c r="F105" s="370">
        <v>3356</v>
      </c>
    </row>
    <row r="106" spans="1:6" ht="12.75" customHeight="1">
      <c r="A106" s="372" t="s">
        <v>300</v>
      </c>
      <c r="B106" s="371">
        <v>12195</v>
      </c>
      <c r="C106" s="373">
        <v>2766</v>
      </c>
      <c r="D106" s="372" t="s">
        <v>299</v>
      </c>
      <c r="E106" s="371">
        <v>7509</v>
      </c>
      <c r="F106" s="370">
        <v>2899</v>
      </c>
    </row>
    <row r="107" spans="1:6" ht="12.75" customHeight="1">
      <c r="A107" s="372" t="s">
        <v>298</v>
      </c>
      <c r="B107" s="371">
        <v>14965</v>
      </c>
      <c r="C107" s="373">
        <v>4512</v>
      </c>
      <c r="D107" s="372" t="s">
        <v>297</v>
      </c>
      <c r="E107" s="371">
        <v>13817</v>
      </c>
      <c r="F107" s="370">
        <v>5757</v>
      </c>
    </row>
    <row r="108" spans="1:6" ht="12.75" customHeight="1">
      <c r="A108" s="372" t="s">
        <v>296</v>
      </c>
      <c r="B108" s="371">
        <v>45295</v>
      </c>
      <c r="C108" s="373">
        <v>15171</v>
      </c>
      <c r="D108" s="372" t="s">
        <v>295</v>
      </c>
      <c r="E108" s="371">
        <v>6057</v>
      </c>
      <c r="F108" s="370">
        <v>1501</v>
      </c>
    </row>
    <row r="109" spans="1:6" ht="12.75" customHeight="1">
      <c r="A109" s="372" t="s">
        <v>294</v>
      </c>
      <c r="B109" s="371">
        <v>1374</v>
      </c>
      <c r="C109" s="373">
        <v>414</v>
      </c>
      <c r="D109" s="372" t="s">
        <v>293</v>
      </c>
      <c r="E109" s="371">
        <v>4823</v>
      </c>
      <c r="F109" s="370">
        <v>1164</v>
      </c>
    </row>
    <row r="110" spans="1:6" ht="12.75" customHeight="1">
      <c r="A110" s="372" t="s">
        <v>292</v>
      </c>
      <c r="B110" s="371">
        <v>5130</v>
      </c>
      <c r="C110" s="373">
        <v>1694</v>
      </c>
      <c r="D110" s="372" t="s">
        <v>291</v>
      </c>
      <c r="E110" s="371">
        <v>43485</v>
      </c>
      <c r="F110" s="370">
        <v>9743</v>
      </c>
    </row>
    <row r="111" spans="1:6" ht="12.75" customHeight="1">
      <c r="A111" s="372" t="s">
        <v>290</v>
      </c>
      <c r="B111" s="371">
        <v>14896</v>
      </c>
      <c r="C111" s="373">
        <v>4112</v>
      </c>
      <c r="D111" s="372" t="s">
        <v>289</v>
      </c>
      <c r="E111" s="371">
        <v>12082</v>
      </c>
      <c r="F111" s="370">
        <v>4144</v>
      </c>
    </row>
    <row r="112" spans="1:6" ht="12.75" customHeight="1">
      <c r="A112" s="372" t="s">
        <v>288</v>
      </c>
      <c r="B112" s="371">
        <v>14904</v>
      </c>
      <c r="C112" s="373">
        <v>3194</v>
      </c>
      <c r="D112" s="372" t="s">
        <v>287</v>
      </c>
      <c r="E112" s="371">
        <v>5531</v>
      </c>
      <c r="F112" s="370">
        <v>1933</v>
      </c>
    </row>
    <row r="113" spans="1:6" ht="12.75" customHeight="1">
      <c r="A113" s="372" t="s">
        <v>286</v>
      </c>
      <c r="B113" s="371">
        <v>350964</v>
      </c>
      <c r="C113" s="373">
        <v>137216</v>
      </c>
      <c r="D113" s="372" t="s">
        <v>285</v>
      </c>
      <c r="E113" s="371">
        <v>5523</v>
      </c>
      <c r="F113" s="370">
        <v>1621</v>
      </c>
    </row>
    <row r="114" spans="1:6" ht="12.75" customHeight="1">
      <c r="A114" s="372" t="s">
        <v>262</v>
      </c>
      <c r="B114" s="371">
        <v>18658</v>
      </c>
      <c r="C114" s="373">
        <v>5997</v>
      </c>
      <c r="D114" s="372" t="s">
        <v>284</v>
      </c>
      <c r="E114" s="371">
        <v>2412</v>
      </c>
      <c r="F114" s="370">
        <v>580</v>
      </c>
    </row>
    <row r="115" spans="1:6" ht="12.75" customHeight="1">
      <c r="A115" s="372" t="s">
        <v>283</v>
      </c>
      <c r="B115" s="371">
        <v>728</v>
      </c>
      <c r="C115" s="373">
        <v>202</v>
      </c>
      <c r="D115" s="372" t="s">
        <v>282</v>
      </c>
      <c r="E115" s="371">
        <v>4887</v>
      </c>
      <c r="F115" s="370">
        <v>1142</v>
      </c>
    </row>
    <row r="116" spans="1:6" ht="12.75" customHeight="1">
      <c r="A116" s="372" t="s">
        <v>263</v>
      </c>
      <c r="B116" s="371">
        <v>4062</v>
      </c>
      <c r="C116" s="373">
        <v>1254</v>
      </c>
      <c r="D116" s="372"/>
      <c r="E116" s="371"/>
      <c r="F116" s="370"/>
    </row>
    <row r="117" spans="1:6" ht="12.75" customHeight="1">
      <c r="A117" s="369"/>
      <c r="B117" s="368"/>
      <c r="C117" s="367"/>
      <c r="D117" s="366"/>
      <c r="E117" s="365"/>
      <c r="F117" s="364"/>
    </row>
    <row r="118" spans="1:3" ht="12.75" customHeight="1">
      <c r="A118" s="363"/>
      <c r="B118" s="362"/>
      <c r="C118" s="361"/>
    </row>
    <row r="119" spans="1:3" ht="12.75" customHeight="1">
      <c r="A119" s="297" t="s">
        <v>281</v>
      </c>
      <c r="B119" s="362"/>
      <c r="C119" s="361"/>
    </row>
    <row r="120" ht="12.75">
      <c r="A120" s="297" t="s">
        <v>222</v>
      </c>
    </row>
    <row r="121" ht="12.75">
      <c r="A121" s="297" t="s">
        <v>280</v>
      </c>
    </row>
    <row r="122" ht="12.75">
      <c r="A122" s="296"/>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rowBreaks count="2" manualBreakCount="2">
    <brk id="48" max="255" man="1"/>
    <brk id="98" max="255" man="1"/>
  </rowBreaks>
</worksheet>
</file>

<file path=xl/worksheets/sheet15.xml><?xml version="1.0" encoding="utf-8"?>
<worksheet xmlns="http://schemas.openxmlformats.org/spreadsheetml/2006/main" xmlns:r="http://schemas.openxmlformats.org/officeDocument/2006/relationships">
  <dimension ref="A1:G50"/>
  <sheetViews>
    <sheetView zoomScalePageLayoutView="0" workbookViewId="0" topLeftCell="A1">
      <selection activeCell="A1" sqref="A1"/>
    </sheetView>
  </sheetViews>
  <sheetFormatPr defaultColWidth="9.140625" defaultRowHeight="12.75"/>
  <cols>
    <col min="1" max="1" width="36.8515625" style="88" customWidth="1"/>
    <col min="2" max="2" width="13.28125" style="88" customWidth="1"/>
    <col min="3" max="7" width="13.28125" style="275" customWidth="1"/>
    <col min="8" max="16384" width="9.140625" style="88" customWidth="1"/>
  </cols>
  <sheetData>
    <row r="1" spans="1:7" s="294" customFormat="1" ht="15.75" customHeight="1">
      <c r="A1" s="128" t="s">
        <v>488</v>
      </c>
      <c r="B1" s="128"/>
      <c r="C1" s="149"/>
      <c r="D1" s="149"/>
      <c r="E1" s="149"/>
      <c r="F1" s="149"/>
      <c r="G1" s="149"/>
    </row>
    <row r="2" spans="1:7" s="294" customFormat="1" ht="12.75" customHeight="1">
      <c r="A2" s="125"/>
      <c r="B2" s="125"/>
      <c r="C2" s="432"/>
      <c r="D2" s="432"/>
      <c r="E2" s="432"/>
      <c r="F2" s="432"/>
      <c r="G2" s="432"/>
    </row>
    <row r="3" spans="1:7" s="294" customFormat="1" ht="12.75" customHeight="1">
      <c r="A3" s="150" t="s">
        <v>487</v>
      </c>
      <c r="B3" s="292"/>
      <c r="C3" s="149"/>
      <c r="D3" s="149"/>
      <c r="E3" s="149"/>
      <c r="F3" s="149"/>
      <c r="G3" s="149"/>
    </row>
    <row r="4" spans="1:7" s="294" customFormat="1" ht="12.75" customHeight="1" thickBot="1">
      <c r="A4" s="125" t="s">
        <v>34</v>
      </c>
      <c r="B4" s="125"/>
      <c r="C4" s="432"/>
      <c r="D4" s="432"/>
      <c r="E4" s="432"/>
      <c r="F4" s="432"/>
      <c r="G4" s="432"/>
    </row>
    <row r="5" spans="1:7" s="145" customFormat="1" ht="24" customHeight="1" thickTop="1">
      <c r="A5" s="1649" t="s">
        <v>486</v>
      </c>
      <c r="B5" s="1651">
        <v>2020</v>
      </c>
      <c r="C5" s="1652"/>
      <c r="D5" s="1651">
        <v>2022</v>
      </c>
      <c r="E5" s="1652"/>
      <c r="F5" s="1653" t="s">
        <v>485</v>
      </c>
      <c r="G5" s="1653"/>
    </row>
    <row r="6" spans="1:7" s="423" customFormat="1" ht="24" customHeight="1">
      <c r="A6" s="1650"/>
      <c r="B6" s="428" t="s">
        <v>484</v>
      </c>
      <c r="C6" s="427" t="s">
        <v>482</v>
      </c>
      <c r="D6" s="426" t="s">
        <v>484</v>
      </c>
      <c r="E6" s="426" t="s">
        <v>482</v>
      </c>
      <c r="F6" s="425" t="s">
        <v>483</v>
      </c>
      <c r="G6" s="424" t="s">
        <v>482</v>
      </c>
    </row>
    <row r="7" spans="1:6" ht="12.75" customHeight="1">
      <c r="A7" s="422"/>
      <c r="C7" s="421"/>
      <c r="D7" s="284"/>
      <c r="E7" s="284"/>
      <c r="F7" s="421"/>
    </row>
    <row r="8" spans="1:6" ht="12.75" customHeight="1">
      <c r="A8" s="111" t="s">
        <v>481</v>
      </c>
      <c r="C8" s="421"/>
      <c r="D8" s="284"/>
      <c r="E8" s="284"/>
      <c r="F8" s="421"/>
    </row>
    <row r="9" spans="1:7" ht="12.75" customHeight="1">
      <c r="A9" s="416" t="s">
        <v>162</v>
      </c>
      <c r="B9" s="415">
        <v>1455273</v>
      </c>
      <c r="C9" s="141">
        <v>40</v>
      </c>
      <c r="D9" s="106">
        <v>1440196</v>
      </c>
      <c r="E9" s="106">
        <v>40</v>
      </c>
      <c r="F9" s="417">
        <v>-1.03602554297372</v>
      </c>
      <c r="G9" s="105">
        <v>45</v>
      </c>
    </row>
    <row r="10" spans="1:7" ht="12.75" customHeight="1">
      <c r="A10" s="111"/>
      <c r="B10" s="415"/>
      <c r="C10" s="141"/>
      <c r="D10" s="106"/>
      <c r="E10" s="106"/>
      <c r="F10" s="417"/>
      <c r="G10" s="105"/>
    </row>
    <row r="11" spans="1:7" ht="12.75" customHeight="1">
      <c r="A11" s="111" t="s">
        <v>480</v>
      </c>
      <c r="B11" s="415"/>
      <c r="C11" s="141"/>
      <c r="D11" s="106"/>
      <c r="E11" s="106"/>
      <c r="F11" s="417"/>
      <c r="G11" s="105"/>
    </row>
    <row r="12" spans="1:7" ht="12.75" customHeight="1">
      <c r="A12" s="416" t="s">
        <v>4</v>
      </c>
      <c r="B12" s="415">
        <v>200631</v>
      </c>
      <c r="C12" s="141">
        <v>340</v>
      </c>
      <c r="D12" s="106">
        <v>206315</v>
      </c>
      <c r="E12" s="106">
        <v>340</v>
      </c>
      <c r="F12" s="417">
        <v>2.8330616903668924</v>
      </c>
      <c r="G12" s="105">
        <v>497</v>
      </c>
    </row>
    <row r="13" spans="1:7" ht="12.75" customHeight="1">
      <c r="A13" s="416" t="s">
        <v>479</v>
      </c>
      <c r="B13" s="415">
        <v>1016506</v>
      </c>
      <c r="C13" s="141">
        <v>46</v>
      </c>
      <c r="D13" s="106">
        <v>995638</v>
      </c>
      <c r="E13" s="106">
        <v>48</v>
      </c>
      <c r="F13" s="417">
        <v>-2.052914591748598</v>
      </c>
      <c r="G13" s="105">
        <v>2687</v>
      </c>
    </row>
    <row r="14" spans="1:7" ht="12.75" customHeight="1">
      <c r="A14" s="416" t="s">
        <v>478</v>
      </c>
      <c r="B14" s="415">
        <v>80</v>
      </c>
      <c r="C14" s="141">
        <v>3142</v>
      </c>
      <c r="D14" s="106">
        <v>82</v>
      </c>
      <c r="E14" s="106">
        <v>3142</v>
      </c>
      <c r="F14" s="417">
        <v>2.5</v>
      </c>
      <c r="G14" s="105">
        <v>580</v>
      </c>
    </row>
    <row r="15" spans="1:7" ht="12.75" customHeight="1">
      <c r="A15" s="416" t="s">
        <v>5</v>
      </c>
      <c r="B15" s="415">
        <v>73294</v>
      </c>
      <c r="C15" s="141">
        <v>752</v>
      </c>
      <c r="D15" s="106">
        <v>73810</v>
      </c>
      <c r="E15" s="106">
        <v>754</v>
      </c>
      <c r="F15" s="417">
        <v>0.7040139711299697</v>
      </c>
      <c r="G15" s="105">
        <v>1232</v>
      </c>
    </row>
    <row r="16" spans="1:7" ht="12.75" customHeight="1">
      <c r="A16" s="416" t="s">
        <v>477</v>
      </c>
      <c r="B16" s="415">
        <v>164762</v>
      </c>
      <c r="C16" s="141">
        <v>406</v>
      </c>
      <c r="D16" s="106">
        <v>164351</v>
      </c>
      <c r="E16" s="106">
        <v>414</v>
      </c>
      <c r="F16" s="417">
        <v>-0.24945072286085385</v>
      </c>
      <c r="G16" s="105">
        <v>1772</v>
      </c>
    </row>
    <row r="17" spans="1:7" ht="12.75" customHeight="1">
      <c r="A17" s="416"/>
      <c r="B17" s="415"/>
      <c r="C17" s="141"/>
      <c r="D17" s="106"/>
      <c r="E17" s="106"/>
      <c r="F17" s="417"/>
      <c r="G17" s="105"/>
    </row>
    <row r="18" spans="1:7" ht="12.75" customHeight="1">
      <c r="A18" s="420" t="s">
        <v>476</v>
      </c>
      <c r="B18" s="415"/>
      <c r="C18" s="141"/>
      <c r="D18" s="106"/>
      <c r="E18" s="106"/>
      <c r="F18" s="417"/>
      <c r="G18" s="105"/>
    </row>
    <row r="19" spans="1:7" ht="12.75" customHeight="1">
      <c r="A19" s="416" t="s">
        <v>475</v>
      </c>
      <c r="B19" s="415">
        <v>350966</v>
      </c>
      <c r="C19" s="139">
        <v>55</v>
      </c>
      <c r="D19" s="136">
        <v>343421</v>
      </c>
      <c r="E19" s="136">
        <v>56</v>
      </c>
      <c r="F19" s="74">
        <v>-2.1497808904566256</v>
      </c>
      <c r="G19" s="105">
        <v>663</v>
      </c>
    </row>
    <row r="20" spans="1:7" ht="12.75" customHeight="1">
      <c r="A20" s="416"/>
      <c r="B20" s="415"/>
      <c r="C20" s="139"/>
      <c r="D20" s="136"/>
      <c r="E20" s="136"/>
      <c r="F20" s="414"/>
      <c r="G20" s="418"/>
    </row>
    <row r="21" spans="1:7" ht="12.75" customHeight="1">
      <c r="A21" s="420" t="s">
        <v>474</v>
      </c>
      <c r="B21" s="415"/>
      <c r="C21" s="139"/>
      <c r="D21" s="136"/>
      <c r="E21" s="136"/>
      <c r="F21" s="414"/>
      <c r="G21" s="418"/>
    </row>
    <row r="22" spans="1:7" ht="12.75" customHeight="1">
      <c r="A22" s="416" t="s">
        <v>473</v>
      </c>
      <c r="B22" s="419">
        <v>1016506</v>
      </c>
      <c r="C22" s="139">
        <v>54</v>
      </c>
      <c r="D22" s="139">
        <v>995638</v>
      </c>
      <c r="E22" s="136">
        <v>56</v>
      </c>
      <c r="F22" s="414">
        <v>-2.0959425011901915</v>
      </c>
      <c r="G22" s="413">
        <v>366</v>
      </c>
    </row>
    <row r="23" spans="1:7" ht="12.75" customHeight="1">
      <c r="A23" s="416" t="s">
        <v>472</v>
      </c>
      <c r="B23" s="419">
        <v>164762</v>
      </c>
      <c r="C23" s="139">
        <v>261</v>
      </c>
      <c r="D23" s="139">
        <v>164351</v>
      </c>
      <c r="E23" s="136">
        <v>262</v>
      </c>
      <c r="F23" s="414">
        <v>-0.25007453559759296</v>
      </c>
      <c r="G23" s="413">
        <v>268</v>
      </c>
    </row>
    <row r="24" spans="1:7" ht="12.75" customHeight="1">
      <c r="A24" s="416"/>
      <c r="B24" s="415"/>
      <c r="C24" s="139"/>
      <c r="D24" s="139"/>
      <c r="E24" s="136"/>
      <c r="F24" s="414"/>
      <c r="G24" s="418"/>
    </row>
    <row r="25" spans="1:7" ht="12.75" customHeight="1">
      <c r="A25" s="111" t="s">
        <v>471</v>
      </c>
      <c r="B25" s="415"/>
      <c r="C25" s="141"/>
      <c r="D25" s="141"/>
      <c r="E25" s="106"/>
      <c r="F25" s="417"/>
      <c r="G25" s="105"/>
    </row>
    <row r="26" spans="1:7" ht="12.75" customHeight="1">
      <c r="A26" s="416" t="s">
        <v>470</v>
      </c>
      <c r="B26" s="415">
        <v>200631</v>
      </c>
      <c r="C26" s="139">
        <v>2</v>
      </c>
      <c r="D26" s="139">
        <v>206315</v>
      </c>
      <c r="E26" s="136">
        <v>2</v>
      </c>
      <c r="F26" s="414">
        <v>2.8330616903668924</v>
      </c>
      <c r="G26" s="413">
        <v>52</v>
      </c>
    </row>
    <row r="27" spans="1:7" ht="12.75" customHeight="1">
      <c r="A27" s="416" t="s">
        <v>469</v>
      </c>
      <c r="B27" s="415">
        <v>73294</v>
      </c>
      <c r="C27" s="139">
        <v>93</v>
      </c>
      <c r="D27" s="139">
        <v>73810</v>
      </c>
      <c r="E27" s="136">
        <v>90</v>
      </c>
      <c r="F27" s="414">
        <v>0.7040139711299697</v>
      </c>
      <c r="G27" s="413">
        <v>166</v>
      </c>
    </row>
    <row r="28" spans="1:7" ht="12.75" customHeight="1">
      <c r="A28" s="342"/>
      <c r="B28" s="412"/>
      <c r="C28" s="341"/>
      <c r="D28" s="99"/>
      <c r="E28" s="99"/>
      <c r="F28" s="341"/>
      <c r="G28" s="98"/>
    </row>
    <row r="29" ht="12.75" customHeight="1">
      <c r="A29" s="88" t="s">
        <v>34</v>
      </c>
    </row>
    <row r="30" ht="12.75" customHeight="1">
      <c r="A30" s="411" t="s">
        <v>468</v>
      </c>
    </row>
    <row r="31" ht="12.75" customHeight="1"/>
    <row r="32" ht="15.75" customHeight="1">
      <c r="A32" s="128" t="s">
        <v>467</v>
      </c>
    </row>
    <row r="33" ht="12.75" customHeight="1"/>
    <row r="34" spans="1:2" ht="12.75" customHeight="1">
      <c r="A34" s="94" t="s">
        <v>466</v>
      </c>
      <c r="B34" s="94"/>
    </row>
    <row r="35" spans="1:2" ht="12.75" customHeight="1">
      <c r="A35" s="94" t="s">
        <v>465</v>
      </c>
      <c r="B35" s="94"/>
    </row>
    <row r="36" spans="1:2" ht="12.75" customHeight="1">
      <c r="A36" s="94" t="s">
        <v>464</v>
      </c>
      <c r="B36" s="94"/>
    </row>
    <row r="37" spans="1:2" ht="12.75" customHeight="1">
      <c r="A37" s="96" t="s">
        <v>463</v>
      </c>
      <c r="B37" s="96"/>
    </row>
    <row r="38" spans="1:2" ht="12.75" customHeight="1">
      <c r="A38" s="96" t="s">
        <v>462</v>
      </c>
      <c r="B38" s="96"/>
    </row>
    <row r="39" spans="1:2" ht="12.75" customHeight="1">
      <c r="A39" s="96" t="s">
        <v>461</v>
      </c>
      <c r="B39" s="96"/>
    </row>
    <row r="40" spans="1:2" ht="12.75" customHeight="1">
      <c r="A40" s="96" t="s">
        <v>460</v>
      </c>
      <c r="B40" s="96"/>
    </row>
    <row r="41" spans="1:2" ht="12.75" customHeight="1">
      <c r="A41" s="94" t="s">
        <v>459</v>
      </c>
      <c r="B41" s="94"/>
    </row>
    <row r="42" spans="1:2" ht="12.75" customHeight="1">
      <c r="A42" s="96" t="s">
        <v>458</v>
      </c>
      <c r="B42" s="96"/>
    </row>
    <row r="43" spans="1:2" ht="12.75" customHeight="1">
      <c r="A43" s="94" t="s">
        <v>457</v>
      </c>
      <c r="B43" s="94"/>
    </row>
    <row r="44" spans="1:2" ht="12.75" customHeight="1">
      <c r="A44" s="94" t="s">
        <v>456</v>
      </c>
      <c r="B44" s="94"/>
    </row>
    <row r="45" spans="1:2" ht="12.75" customHeight="1">
      <c r="A45" s="94" t="s">
        <v>455</v>
      </c>
      <c r="B45" s="94"/>
    </row>
    <row r="46" spans="1:2" ht="12.75" customHeight="1">
      <c r="A46" s="96" t="s">
        <v>454</v>
      </c>
      <c r="B46" s="96"/>
    </row>
    <row r="47" spans="1:2" ht="12.75" customHeight="1">
      <c r="A47" s="96" t="s">
        <v>453</v>
      </c>
      <c r="B47" s="96"/>
    </row>
    <row r="48" spans="1:2" ht="12.75" customHeight="1">
      <c r="A48" s="96" t="s">
        <v>452</v>
      </c>
      <c r="B48" s="96"/>
    </row>
    <row r="49" spans="1:2" s="275" customFormat="1" ht="12.75" customHeight="1">
      <c r="A49" s="96" t="s">
        <v>451</v>
      </c>
      <c r="B49" s="96"/>
    </row>
    <row r="50" spans="1:2" s="275" customFormat="1" ht="12.75" customHeight="1">
      <c r="A50" s="96" t="s">
        <v>450</v>
      </c>
      <c r="B50" s="96"/>
    </row>
  </sheetData>
  <sheetProtection/>
  <mergeCells count="4">
    <mergeCell ref="A5:A6"/>
    <mergeCell ref="B5:C5"/>
    <mergeCell ref="D5:E5"/>
    <mergeCell ref="F5:G5"/>
  </mergeCells>
  <printOptions horizontalCentered="1"/>
  <pageMargins left="1" right="1" top="1" bottom="1" header="0.5" footer="0.5"/>
  <pageSetup horizontalDpi="600" verticalDpi="600" orientation="landscape" r:id="rId1"/>
  <headerFooter alignWithMargins="0">
    <oddFooter>&amp;L&amp;"Arial,Italic"&amp;9      The State of Hawaii Data Book 2022&amp;R&amp;9http://dbedt.hawaii.gov/</oddFooter>
  </headerFooter>
  <rowBreaks count="1" manualBreakCount="1">
    <brk id="31" max="255" man="1"/>
  </rowBreaks>
</worksheet>
</file>

<file path=xl/worksheets/sheet16.xml><?xml version="1.0" encoding="utf-8"?>
<worksheet xmlns="http://schemas.openxmlformats.org/spreadsheetml/2006/main" xmlns:r="http://schemas.openxmlformats.org/officeDocument/2006/relationships">
  <dimension ref="A1:G62"/>
  <sheetViews>
    <sheetView workbookViewId="0" topLeftCell="A1">
      <selection activeCell="A1" sqref="A1"/>
    </sheetView>
  </sheetViews>
  <sheetFormatPr defaultColWidth="9.140625" defaultRowHeight="12.75"/>
  <cols>
    <col min="1" max="1" width="4.140625" style="433" customWidth="1"/>
    <col min="2" max="2" width="34.8515625" style="433" customWidth="1"/>
    <col min="3" max="4" width="15.7109375" style="433" customWidth="1"/>
    <col min="5" max="5" width="13.8515625" style="433" customWidth="1"/>
    <col min="6" max="16384" width="9.140625" style="433" customWidth="1"/>
  </cols>
  <sheetData>
    <row r="1" s="443" customFormat="1" ht="15.75" customHeight="1">
      <c r="A1" s="443" t="s">
        <v>502</v>
      </c>
    </row>
    <row r="2" spans="1:6" s="293" customFormat="1" ht="15.75" customHeight="1">
      <c r="A2" s="442" t="s">
        <v>535</v>
      </c>
      <c r="C2" s="442"/>
      <c r="D2" s="442"/>
      <c r="E2" s="442"/>
      <c r="F2" s="442"/>
    </row>
    <row r="3" s="293" customFormat="1" ht="12.75" customHeight="1" thickBot="1"/>
    <row r="4" spans="1:5" s="465" customFormat="1" ht="34.5" customHeight="1" thickTop="1">
      <c r="A4" s="1654" t="s">
        <v>534</v>
      </c>
      <c r="B4" s="1655"/>
      <c r="C4" s="467" t="s">
        <v>533</v>
      </c>
      <c r="D4" s="467" t="s">
        <v>532</v>
      </c>
      <c r="E4" s="466" t="s">
        <v>531</v>
      </c>
    </row>
    <row r="5" spans="2:5" s="462" customFormat="1" ht="12.75" customHeight="1">
      <c r="B5" s="464"/>
      <c r="C5" s="464"/>
      <c r="D5" s="464"/>
      <c r="E5" s="463"/>
    </row>
    <row r="6" spans="2:7" ht="12.75" customHeight="1">
      <c r="B6" s="181" t="s">
        <v>530</v>
      </c>
      <c r="C6" s="99">
        <v>911841</v>
      </c>
      <c r="D6" s="99">
        <v>1016508</v>
      </c>
      <c r="E6" s="448">
        <v>11.478645948142274</v>
      </c>
      <c r="G6" s="461"/>
    </row>
    <row r="7" spans="2:5" ht="12.75" customHeight="1">
      <c r="B7" s="460"/>
      <c r="C7" s="459"/>
      <c r="D7" s="458"/>
      <c r="E7" s="457"/>
    </row>
    <row r="8" spans="1:5" ht="12.75" customHeight="1">
      <c r="A8" s="454">
        <v>1</v>
      </c>
      <c r="B8" s="447" t="s">
        <v>529</v>
      </c>
      <c r="C8" s="343">
        <v>29814</v>
      </c>
      <c r="D8" s="343">
        <v>31147</v>
      </c>
      <c r="E8" s="455">
        <v>4.471053867310659</v>
      </c>
    </row>
    <row r="9" spans="1:5" ht="12.75" customHeight="1">
      <c r="A9" s="454">
        <v>2</v>
      </c>
      <c r="B9" s="447" t="s">
        <v>528</v>
      </c>
      <c r="C9" s="343">
        <v>15786</v>
      </c>
      <c r="D9" s="343">
        <v>16759</v>
      </c>
      <c r="E9" s="455">
        <v>6.163689344989231</v>
      </c>
    </row>
    <row r="10" spans="1:5" ht="12.75" customHeight="1">
      <c r="A10" s="454">
        <v>3</v>
      </c>
      <c r="B10" s="447" t="s">
        <v>527</v>
      </c>
      <c r="C10" s="343">
        <v>9854</v>
      </c>
      <c r="D10" s="343">
        <v>10089</v>
      </c>
      <c r="E10" s="455">
        <v>2.384818347879034</v>
      </c>
    </row>
    <row r="11" spans="1:5" ht="12.75" customHeight="1">
      <c r="A11" s="454">
        <v>4</v>
      </c>
      <c r="B11" s="447" t="s">
        <v>526</v>
      </c>
      <c r="C11" s="343">
        <v>18491</v>
      </c>
      <c r="D11" s="343">
        <v>19259</v>
      </c>
      <c r="E11" s="455">
        <v>4.1533719106592395</v>
      </c>
    </row>
    <row r="12" spans="1:5" ht="12.75" customHeight="1">
      <c r="A12" s="454">
        <v>5</v>
      </c>
      <c r="B12" s="447" t="s">
        <v>525</v>
      </c>
      <c r="C12" s="343">
        <v>17598</v>
      </c>
      <c r="D12" s="343">
        <v>20575</v>
      </c>
      <c r="E12" s="455">
        <v>16.916695078986248</v>
      </c>
    </row>
    <row r="13" spans="1:5" ht="12.75" customHeight="1">
      <c r="A13" s="454">
        <v>6</v>
      </c>
      <c r="B13" s="447" t="s">
        <v>524</v>
      </c>
      <c r="C13" s="343">
        <v>12039</v>
      </c>
      <c r="D13" s="343">
        <v>13562</v>
      </c>
      <c r="E13" s="455">
        <v>12.650552371459423</v>
      </c>
    </row>
    <row r="14" spans="1:5" ht="12.75" customHeight="1">
      <c r="A14" s="454">
        <v>7</v>
      </c>
      <c r="B14" s="447" t="s">
        <v>523</v>
      </c>
      <c r="C14" s="343">
        <v>21114</v>
      </c>
      <c r="D14" s="343">
        <v>20349</v>
      </c>
      <c r="E14" s="455">
        <v>-3.6231884057971016</v>
      </c>
    </row>
    <row r="15" spans="1:5" ht="12.75" customHeight="1">
      <c r="A15" s="454">
        <v>8</v>
      </c>
      <c r="B15" s="447" t="s">
        <v>522</v>
      </c>
      <c r="C15" s="343">
        <v>25734</v>
      </c>
      <c r="D15" s="343">
        <v>26712</v>
      </c>
      <c r="E15" s="455">
        <v>3.8004196782466777</v>
      </c>
    </row>
    <row r="16" spans="1:5" ht="12.75" customHeight="1">
      <c r="A16" s="454">
        <v>9</v>
      </c>
      <c r="B16" s="447" t="s">
        <v>521</v>
      </c>
      <c r="C16" s="343">
        <v>20095</v>
      </c>
      <c r="D16" s="343">
        <v>20470</v>
      </c>
      <c r="E16" s="455">
        <v>1.8661358546902214</v>
      </c>
    </row>
    <row r="17" spans="1:5" ht="12.75" customHeight="1">
      <c r="A17" s="454">
        <v>10</v>
      </c>
      <c r="B17" s="447" t="s">
        <v>520</v>
      </c>
      <c r="C17" s="343">
        <v>29733</v>
      </c>
      <c r="D17" s="343">
        <v>30861</v>
      </c>
      <c r="E17" s="455">
        <v>3.7937645040863686</v>
      </c>
    </row>
    <row r="18" spans="1:5" ht="12.75" customHeight="1">
      <c r="A18" s="454">
        <v>11</v>
      </c>
      <c r="B18" s="447" t="s">
        <v>519</v>
      </c>
      <c r="C18" s="343">
        <v>19014</v>
      </c>
      <c r="D18" s="343">
        <v>29953</v>
      </c>
      <c r="E18" s="455">
        <v>57.5312927316714</v>
      </c>
    </row>
    <row r="19" spans="1:5" ht="12.75" customHeight="1">
      <c r="A19" s="454">
        <v>12</v>
      </c>
      <c r="B19" s="447" t="s">
        <v>518</v>
      </c>
      <c r="C19" s="343">
        <v>16303</v>
      </c>
      <c r="D19" s="343">
        <v>16958</v>
      </c>
      <c r="E19" s="455">
        <v>4.0176654603447215</v>
      </c>
    </row>
    <row r="20" spans="1:5" ht="12.75" customHeight="1">
      <c r="A20" s="454">
        <v>13</v>
      </c>
      <c r="B20" s="447" t="s">
        <v>517</v>
      </c>
      <c r="C20" s="343">
        <v>15620</v>
      </c>
      <c r="D20" s="343">
        <v>13861</v>
      </c>
      <c r="E20" s="455">
        <v>-11.261203585147248</v>
      </c>
    </row>
    <row r="21" spans="1:5" ht="12.75" customHeight="1">
      <c r="A21" s="454">
        <v>14</v>
      </c>
      <c r="B21" s="447" t="s">
        <v>516</v>
      </c>
      <c r="C21" s="343">
        <v>19766</v>
      </c>
      <c r="D21" s="343">
        <v>22023</v>
      </c>
      <c r="E21" s="455">
        <v>11.418597591824344</v>
      </c>
    </row>
    <row r="22" spans="1:5" ht="12.75" customHeight="1">
      <c r="A22" s="454">
        <v>15</v>
      </c>
      <c r="B22" s="447" t="s">
        <v>515</v>
      </c>
      <c r="C22" s="343">
        <v>38113</v>
      </c>
      <c r="D22" s="343">
        <v>43043</v>
      </c>
      <c r="E22" s="455">
        <v>12.935218954162622</v>
      </c>
    </row>
    <row r="23" spans="1:5" ht="12.75" customHeight="1">
      <c r="A23" s="454">
        <v>16</v>
      </c>
      <c r="B23" s="447" t="s">
        <v>514</v>
      </c>
      <c r="C23" s="343">
        <v>17412</v>
      </c>
      <c r="D23" s="343">
        <v>20669</v>
      </c>
      <c r="E23" s="455">
        <v>18.705490466345047</v>
      </c>
    </row>
    <row r="24" spans="1:5" ht="12.75" customHeight="1">
      <c r="A24" s="454">
        <v>17</v>
      </c>
      <c r="B24" s="447" t="s">
        <v>513</v>
      </c>
      <c r="C24" s="343">
        <v>10245</v>
      </c>
      <c r="D24" s="343">
        <v>9947</v>
      </c>
      <c r="E24" s="455">
        <v>-2.9087359687652516</v>
      </c>
    </row>
    <row r="25" spans="1:5" ht="12.75" customHeight="1">
      <c r="A25" s="454">
        <v>18</v>
      </c>
      <c r="B25" s="447" t="s">
        <v>512</v>
      </c>
      <c r="C25" s="343">
        <v>35969</v>
      </c>
      <c r="D25" s="343">
        <v>34384</v>
      </c>
      <c r="E25" s="455">
        <v>-4.406572326169758</v>
      </c>
    </row>
    <row r="26" spans="1:5" ht="12.75" customHeight="1">
      <c r="A26" s="454">
        <v>19</v>
      </c>
      <c r="B26" s="447" t="s">
        <v>511</v>
      </c>
      <c r="C26" s="343">
        <v>20626</v>
      </c>
      <c r="D26" s="343">
        <v>21981</v>
      </c>
      <c r="E26" s="455">
        <v>6.569378454377969</v>
      </c>
    </row>
    <row r="27" spans="1:5" ht="12.75" customHeight="1">
      <c r="A27" s="454">
        <v>20</v>
      </c>
      <c r="B27" s="447" t="s">
        <v>362</v>
      </c>
      <c r="C27" s="343">
        <v>29104</v>
      </c>
      <c r="D27" s="343">
        <v>44325</v>
      </c>
      <c r="E27" s="455">
        <v>52.29865310610226</v>
      </c>
    </row>
    <row r="28" spans="1:5" ht="12.75" customHeight="1">
      <c r="A28" s="454">
        <v>21</v>
      </c>
      <c r="B28" s="447" t="s">
        <v>296</v>
      </c>
      <c r="C28" s="343">
        <v>47879</v>
      </c>
      <c r="D28" s="343">
        <v>36938</v>
      </c>
      <c r="E28" s="455">
        <v>-22.851354456024563</v>
      </c>
    </row>
    <row r="29" spans="1:5" ht="12.75" customHeight="1">
      <c r="A29" s="454">
        <v>22</v>
      </c>
      <c r="B29" s="447" t="s">
        <v>291</v>
      </c>
      <c r="C29" s="343">
        <v>61879</v>
      </c>
      <c r="D29" s="343">
        <v>78289</v>
      </c>
      <c r="E29" s="455">
        <v>26.519497729439713</v>
      </c>
    </row>
    <row r="30" spans="1:5" ht="12.75" customHeight="1">
      <c r="A30" s="454">
        <v>23</v>
      </c>
      <c r="B30" s="447" t="s">
        <v>260</v>
      </c>
      <c r="C30" s="343">
        <v>59877</v>
      </c>
      <c r="D30" s="343">
        <v>80331</v>
      </c>
      <c r="E30" s="455">
        <v>34.16002805751791</v>
      </c>
    </row>
    <row r="31" spans="1:5" ht="12.75" customHeight="1">
      <c r="A31" s="454">
        <v>24</v>
      </c>
      <c r="B31" s="447" t="s">
        <v>510</v>
      </c>
      <c r="C31" s="343">
        <v>43420</v>
      </c>
      <c r="D31" s="343">
        <v>27096</v>
      </c>
      <c r="E31" s="456">
        <v>-37.595578074619986</v>
      </c>
    </row>
    <row r="32" spans="1:5" ht="12.75" customHeight="1">
      <c r="A32" s="454">
        <v>25</v>
      </c>
      <c r="B32" s="447" t="s">
        <v>509</v>
      </c>
      <c r="C32" s="343">
        <v>37419</v>
      </c>
      <c r="D32" s="343">
        <v>33994</v>
      </c>
      <c r="E32" s="455">
        <v>-9.153104038055533</v>
      </c>
    </row>
    <row r="33" spans="1:5" ht="12.75" customHeight="1">
      <c r="A33" s="454">
        <v>26</v>
      </c>
      <c r="B33" s="447" t="s">
        <v>262</v>
      </c>
      <c r="C33" s="343">
        <v>38690</v>
      </c>
      <c r="D33" s="343">
        <v>44398</v>
      </c>
      <c r="E33" s="455">
        <v>14.753166192814682</v>
      </c>
    </row>
    <row r="34" spans="1:5" ht="12.75" customHeight="1">
      <c r="A34" s="454">
        <v>27</v>
      </c>
      <c r="B34" s="447" t="s">
        <v>508</v>
      </c>
      <c r="C34" s="343">
        <v>17724</v>
      </c>
      <c r="D34" s="343">
        <v>18872</v>
      </c>
      <c r="E34" s="455">
        <v>6.477093206951026</v>
      </c>
    </row>
    <row r="35" spans="1:5" ht="12.75" customHeight="1">
      <c r="A35" s="454">
        <v>28</v>
      </c>
      <c r="B35" s="447" t="s">
        <v>264</v>
      </c>
      <c r="C35" s="343">
        <v>14156</v>
      </c>
      <c r="D35" s="343">
        <v>16593</v>
      </c>
      <c r="E35" s="455">
        <v>17.215315060751625</v>
      </c>
    </row>
    <row r="36" spans="1:5" ht="12.75" customHeight="1">
      <c r="A36" s="454">
        <v>29</v>
      </c>
      <c r="B36" s="447" t="s">
        <v>338</v>
      </c>
      <c r="C36" s="343">
        <v>13891</v>
      </c>
      <c r="D36" s="343">
        <v>15287</v>
      </c>
      <c r="E36" s="455">
        <v>10.049672449787632</v>
      </c>
    </row>
    <row r="37" spans="1:5" ht="12.75" customHeight="1">
      <c r="A37" s="454">
        <v>30</v>
      </c>
      <c r="B37" s="447" t="s">
        <v>331</v>
      </c>
      <c r="C37" s="343">
        <v>33788</v>
      </c>
      <c r="D37" s="343">
        <v>42544</v>
      </c>
      <c r="E37" s="455">
        <v>25.91452586717178</v>
      </c>
    </row>
    <row r="38" spans="1:5" ht="12.75" customHeight="1">
      <c r="A38" s="454">
        <v>31</v>
      </c>
      <c r="B38" s="447" t="s">
        <v>335</v>
      </c>
      <c r="C38" s="343">
        <v>43876</v>
      </c>
      <c r="D38" s="343">
        <v>42897</v>
      </c>
      <c r="E38" s="455">
        <v>-2.2312881757680736</v>
      </c>
    </row>
    <row r="39" spans="1:5" ht="12.75" customHeight="1">
      <c r="A39" s="454">
        <v>32</v>
      </c>
      <c r="B39" s="447" t="s">
        <v>295</v>
      </c>
      <c r="C39" s="343">
        <v>11141</v>
      </c>
      <c r="D39" s="343">
        <v>11064</v>
      </c>
      <c r="E39" s="455">
        <v>-0.6911408311641684</v>
      </c>
    </row>
    <row r="40" spans="1:5" ht="12.75" customHeight="1">
      <c r="A40" s="454">
        <v>33</v>
      </c>
      <c r="B40" s="447" t="s">
        <v>507</v>
      </c>
      <c r="C40" s="343">
        <v>11513</v>
      </c>
      <c r="D40" s="343">
        <v>9483</v>
      </c>
      <c r="E40" s="455">
        <v>-17.632241813602015</v>
      </c>
    </row>
    <row r="41" spans="1:5" ht="12.75" customHeight="1">
      <c r="A41" s="454">
        <v>34</v>
      </c>
      <c r="B41" s="453" t="s">
        <v>506</v>
      </c>
      <c r="C41" s="105">
        <v>35697</v>
      </c>
      <c r="D41" s="343">
        <v>47125</v>
      </c>
      <c r="E41" s="455">
        <v>32.013894725046924</v>
      </c>
    </row>
    <row r="42" spans="1:5" ht="12.75" customHeight="1">
      <c r="A42" s="454">
        <v>35</v>
      </c>
      <c r="B42" s="447" t="s">
        <v>505</v>
      </c>
      <c r="C42" s="343">
        <v>18461</v>
      </c>
      <c r="D42" s="343">
        <v>19777</v>
      </c>
      <c r="E42" s="455">
        <v>7.128541249119766</v>
      </c>
    </row>
    <row r="43" spans="1:5" ht="12.75" customHeight="1">
      <c r="A43" s="454">
        <v>36</v>
      </c>
      <c r="B43" s="453" t="s">
        <v>504</v>
      </c>
      <c r="C43" s="452" t="s">
        <v>503</v>
      </c>
      <c r="D43" s="344">
        <v>24893</v>
      </c>
      <c r="E43" s="451" t="s">
        <v>503</v>
      </c>
    </row>
    <row r="44" spans="1:5" ht="12.75" customHeight="1">
      <c r="A44" s="450"/>
      <c r="B44" s="449"/>
      <c r="C44" s="341"/>
      <c r="D44" s="340"/>
      <c r="E44" s="448"/>
    </row>
    <row r="45" spans="2:5" ht="12.75" customHeight="1">
      <c r="B45" s="447"/>
      <c r="C45" s="105"/>
      <c r="D45" s="105"/>
      <c r="E45" s="446"/>
    </row>
    <row r="46" spans="1:5" s="434" customFormat="1" ht="12.75" customHeight="1">
      <c r="A46" s="438" t="s">
        <v>308</v>
      </c>
      <c r="C46" s="445"/>
      <c r="D46" s="445"/>
      <c r="E46" s="444"/>
    </row>
    <row r="47" spans="1:5" s="434" customFormat="1" ht="12.75" customHeight="1">
      <c r="A47" s="438"/>
      <c r="C47" s="445"/>
      <c r="D47" s="445"/>
      <c r="E47" s="444"/>
    </row>
    <row r="48" spans="1:6" ht="15.75" customHeight="1">
      <c r="A48" s="443" t="s">
        <v>502</v>
      </c>
      <c r="C48" s="443"/>
      <c r="D48" s="443"/>
      <c r="E48" s="443"/>
      <c r="F48" s="443"/>
    </row>
    <row r="49" spans="1:6" ht="15.75" customHeight="1">
      <c r="A49" s="442" t="s">
        <v>501</v>
      </c>
      <c r="C49" s="442"/>
      <c r="D49" s="442"/>
      <c r="E49" s="442"/>
      <c r="F49" s="442"/>
    </row>
    <row r="50" spans="1:5" ht="12.75" customHeight="1">
      <c r="A50" s="441"/>
      <c r="C50" s="441"/>
      <c r="D50" s="441"/>
      <c r="E50" s="441"/>
    </row>
    <row r="51" spans="1:5" ht="12.75" customHeight="1">
      <c r="A51" s="438" t="s">
        <v>500</v>
      </c>
      <c r="C51" s="440"/>
      <c r="D51" s="440"/>
      <c r="E51" s="440"/>
    </row>
    <row r="52" ht="12.75" customHeight="1">
      <c r="A52" s="438" t="s">
        <v>499</v>
      </c>
    </row>
    <row r="53" spans="1:5" ht="12.75" customHeight="1">
      <c r="A53" s="439" t="s">
        <v>498</v>
      </c>
      <c r="C53" s="434"/>
      <c r="D53" s="434"/>
      <c r="E53" s="434"/>
    </row>
    <row r="54" s="437" customFormat="1" ht="12.75" customHeight="1">
      <c r="A54" s="438" t="s">
        <v>497</v>
      </c>
    </row>
    <row r="55" spans="1:6" s="434" customFormat="1" ht="12.75" customHeight="1">
      <c r="A55" s="438" t="s">
        <v>496</v>
      </c>
      <c r="C55" s="437"/>
      <c r="D55" s="437"/>
      <c r="E55" s="437"/>
      <c r="F55" s="437"/>
    </row>
    <row r="56" spans="1:6" s="434" customFormat="1" ht="12.75" customHeight="1">
      <c r="A56" s="436" t="s">
        <v>495</v>
      </c>
      <c r="C56" s="437"/>
      <c r="D56" s="437"/>
      <c r="E56" s="437"/>
      <c r="F56" s="437"/>
    </row>
    <row r="57" spans="1:5" s="434" customFormat="1" ht="12.75" customHeight="1">
      <c r="A57" s="436" t="s">
        <v>494</v>
      </c>
      <c r="C57" s="435"/>
      <c r="D57" s="435"/>
      <c r="E57" s="435"/>
    </row>
    <row r="58" spans="1:5" s="434" customFormat="1" ht="12.75" customHeight="1">
      <c r="A58" s="436" t="s">
        <v>493</v>
      </c>
      <c r="C58" s="435"/>
      <c r="D58" s="435"/>
      <c r="E58" s="435"/>
    </row>
    <row r="59" s="434" customFormat="1" ht="12.75" customHeight="1">
      <c r="A59" s="93" t="s">
        <v>492</v>
      </c>
    </row>
    <row r="60" ht="12.75">
      <c r="A60" s="93" t="s">
        <v>491</v>
      </c>
    </row>
    <row r="61" ht="12.75">
      <c r="A61" s="93" t="s">
        <v>490</v>
      </c>
    </row>
    <row r="62" ht="12.75">
      <c r="A62" s="93" t="s">
        <v>489</v>
      </c>
    </row>
  </sheetData>
  <sheetProtection/>
  <mergeCells count="1">
    <mergeCell ref="A4:B4"/>
  </mergeCells>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rowBreaks count="1" manualBreakCount="1">
    <brk id="47" max="255" man="1"/>
  </rowBreaks>
</worksheet>
</file>

<file path=xl/worksheets/sheet17.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 width="4.7109375" style="88" customWidth="1"/>
    <col min="2" max="2" width="32.421875" style="88" customWidth="1"/>
    <col min="3" max="4" width="11.8515625" style="88" customWidth="1"/>
    <col min="5" max="6" width="11.57421875" style="88" customWidth="1"/>
    <col min="7" max="7" width="9.140625" style="88" customWidth="1"/>
    <col min="8" max="16384" width="9.140625" style="88" customWidth="1"/>
  </cols>
  <sheetData>
    <row r="1" spans="1:6" s="294" customFormat="1" ht="15.75">
      <c r="A1" s="489" t="s">
        <v>550</v>
      </c>
      <c r="B1" s="489"/>
      <c r="C1" s="489"/>
      <c r="D1" s="489"/>
      <c r="E1" s="489"/>
      <c r="F1" s="489"/>
    </row>
    <row r="2" s="294" customFormat="1" ht="15.75">
      <c r="A2" s="294" t="s">
        <v>549</v>
      </c>
    </row>
    <row r="3" spans="1:6" s="294" customFormat="1" ht="12.75" customHeight="1">
      <c r="A3" s="128"/>
      <c r="B3" s="128"/>
      <c r="C3" s="149"/>
      <c r="D3" s="149"/>
      <c r="E3" s="149"/>
      <c r="F3" s="149"/>
    </row>
    <row r="4" spans="1:6" s="294" customFormat="1" ht="12.75" customHeight="1">
      <c r="A4" s="150" t="s">
        <v>548</v>
      </c>
      <c r="B4" s="150"/>
      <c r="C4" s="149"/>
      <c r="D4" s="149"/>
      <c r="E4" s="149"/>
      <c r="F4" s="149"/>
    </row>
    <row r="5" spans="1:2" s="482" customFormat="1" ht="12.75" customHeight="1">
      <c r="A5" s="150" t="s">
        <v>547</v>
      </c>
      <c r="B5" s="150"/>
    </row>
    <row r="6" spans="1:2" s="469" customFormat="1" ht="12.75" customHeight="1">
      <c r="A6" s="150" t="s">
        <v>546</v>
      </c>
      <c r="B6" s="150"/>
    </row>
    <row r="7" s="293" customFormat="1" ht="12.75" customHeight="1" thickBot="1">
      <c r="B7" s="488"/>
    </row>
    <row r="8" spans="1:6" s="423" customFormat="1" ht="45" customHeight="1" thickTop="1">
      <c r="A8" s="1656" t="s">
        <v>543</v>
      </c>
      <c r="B8" s="1657"/>
      <c r="C8" s="287" t="s">
        <v>542</v>
      </c>
      <c r="D8" s="287" t="s">
        <v>541</v>
      </c>
      <c r="E8" s="287" t="s">
        <v>540</v>
      </c>
      <c r="F8" s="286" t="s">
        <v>539</v>
      </c>
    </row>
    <row r="9" spans="2:6" s="348" customFormat="1" ht="12.75" customHeight="1">
      <c r="B9" s="487"/>
      <c r="C9" s="487"/>
      <c r="D9" s="487"/>
      <c r="E9" s="487"/>
      <c r="F9" s="486"/>
    </row>
    <row r="10" spans="2:6" ht="12.75" customHeight="1">
      <c r="B10" s="181" t="s">
        <v>530</v>
      </c>
      <c r="C10" s="475">
        <v>1015167</v>
      </c>
      <c r="D10" s="474">
        <v>330393</v>
      </c>
      <c r="E10" s="473">
        <v>2.96383397953347</v>
      </c>
      <c r="F10" s="472">
        <v>3.70228210783779</v>
      </c>
    </row>
    <row r="11" spans="2:6" ht="12.75" customHeight="1">
      <c r="B11" s="111"/>
      <c r="C11" s="478"/>
      <c r="D11" s="478"/>
      <c r="E11" s="477"/>
      <c r="F11" s="476"/>
    </row>
    <row r="12" spans="1:6" ht="12.75" customHeight="1">
      <c r="A12" s="480">
        <v>1</v>
      </c>
      <c r="B12" s="113" t="s">
        <v>529</v>
      </c>
      <c r="C12" s="478">
        <v>30621</v>
      </c>
      <c r="D12" s="478">
        <v>10759</v>
      </c>
      <c r="E12" s="477">
        <v>2.84097035040431</v>
      </c>
      <c r="F12" s="476">
        <v>3.23599162985352</v>
      </c>
    </row>
    <row r="13" spans="1:6" ht="12.75" customHeight="1">
      <c r="A13" s="480">
        <v>2</v>
      </c>
      <c r="B13" s="113" t="s">
        <v>528</v>
      </c>
      <c r="C13" s="478">
        <v>16897</v>
      </c>
      <c r="D13" s="478">
        <v>5534</v>
      </c>
      <c r="E13" s="477">
        <v>3.03379110950488</v>
      </c>
      <c r="F13" s="476">
        <v>3.43991081382386</v>
      </c>
    </row>
    <row r="14" spans="1:6" ht="12.75" customHeight="1">
      <c r="A14" s="480">
        <v>3</v>
      </c>
      <c r="B14" s="113" t="s">
        <v>527</v>
      </c>
      <c r="C14" s="478">
        <v>9025</v>
      </c>
      <c r="D14" s="478">
        <v>3547</v>
      </c>
      <c r="E14" s="477">
        <v>2.52269523541021</v>
      </c>
      <c r="F14" s="476">
        <v>3.03118671526934</v>
      </c>
    </row>
    <row r="15" spans="1:6" ht="12.75" customHeight="1">
      <c r="A15" s="480">
        <v>4</v>
      </c>
      <c r="B15" s="113" t="s">
        <v>526</v>
      </c>
      <c r="C15" s="479">
        <v>19682</v>
      </c>
      <c r="D15" s="478">
        <v>6292</v>
      </c>
      <c r="E15" s="477">
        <v>3.0737444373808</v>
      </c>
      <c r="F15" s="476">
        <v>3.57434154630416</v>
      </c>
    </row>
    <row r="16" spans="1:6" ht="12.75" customHeight="1">
      <c r="A16" s="480">
        <v>5</v>
      </c>
      <c r="B16" s="113" t="s">
        <v>525</v>
      </c>
      <c r="C16" s="479">
        <v>20468</v>
      </c>
      <c r="D16" s="479">
        <v>8276</v>
      </c>
      <c r="E16" s="477">
        <v>2.44647172547124</v>
      </c>
      <c r="F16" s="485">
        <v>3.30767562879445</v>
      </c>
    </row>
    <row r="17" spans="1:6" ht="12.75" customHeight="1">
      <c r="A17" s="480">
        <v>6</v>
      </c>
      <c r="B17" s="113" t="s">
        <v>524</v>
      </c>
      <c r="C17" s="479">
        <v>13271</v>
      </c>
      <c r="D17" s="479">
        <v>4330</v>
      </c>
      <c r="E17" s="477">
        <v>3.02794457274827</v>
      </c>
      <c r="F17" s="485">
        <v>3.88054363376252</v>
      </c>
    </row>
    <row r="18" spans="1:6" ht="12.75" customHeight="1">
      <c r="A18" s="480">
        <v>7</v>
      </c>
      <c r="B18" s="113" t="s">
        <v>523</v>
      </c>
      <c r="C18" s="479">
        <v>24190</v>
      </c>
      <c r="D18" s="479">
        <v>7153</v>
      </c>
      <c r="E18" s="477">
        <v>2.72459108066546</v>
      </c>
      <c r="F18" s="485">
        <v>3.40803162713275</v>
      </c>
    </row>
    <row r="19" spans="1:6" ht="12.75">
      <c r="A19" s="480">
        <v>8</v>
      </c>
      <c r="B19" s="113" t="s">
        <v>522</v>
      </c>
      <c r="C19" s="479">
        <v>26740</v>
      </c>
      <c r="D19" s="479">
        <v>12517</v>
      </c>
      <c r="E19" s="477">
        <v>2.08300711032995</v>
      </c>
      <c r="F19" s="485">
        <v>3.14035714285714</v>
      </c>
    </row>
    <row r="20" spans="1:6" ht="12.75">
      <c r="A20" s="480">
        <v>9</v>
      </c>
      <c r="B20" s="113" t="s">
        <v>521</v>
      </c>
      <c r="C20" s="479">
        <v>18936</v>
      </c>
      <c r="D20" s="479">
        <v>11520</v>
      </c>
      <c r="E20" s="477">
        <v>1.64331597222222</v>
      </c>
      <c r="F20" s="485">
        <v>2.64346481051817</v>
      </c>
    </row>
    <row r="21" spans="1:6" ht="12.75">
      <c r="A21" s="480">
        <v>10</v>
      </c>
      <c r="B21" s="113" t="s">
        <v>520</v>
      </c>
      <c r="C21" s="479">
        <v>33252</v>
      </c>
      <c r="D21" s="479">
        <v>16164</v>
      </c>
      <c r="E21" s="477">
        <v>2.03322197475872</v>
      </c>
      <c r="F21" s="485">
        <v>3.00053857546789</v>
      </c>
    </row>
    <row r="22" spans="1:6" ht="12.75">
      <c r="A22" s="480">
        <v>11</v>
      </c>
      <c r="B22" s="113" t="s">
        <v>519</v>
      </c>
      <c r="C22" s="479">
        <v>26338</v>
      </c>
      <c r="D22" s="479">
        <v>13788</v>
      </c>
      <c r="E22" s="477">
        <v>1.90121845082681</v>
      </c>
      <c r="F22" s="485">
        <v>2.60886056744045</v>
      </c>
    </row>
    <row r="23" spans="1:6" ht="12.75">
      <c r="A23" s="480">
        <v>12</v>
      </c>
      <c r="B23" s="113" t="s">
        <v>518</v>
      </c>
      <c r="C23" s="479">
        <v>16147</v>
      </c>
      <c r="D23" s="479">
        <v>6032</v>
      </c>
      <c r="E23" s="477">
        <v>2.63511273209549</v>
      </c>
      <c r="F23" s="485">
        <v>3.5068800898624</v>
      </c>
    </row>
    <row r="24" spans="1:6" ht="12.75">
      <c r="A24" s="480">
        <v>13</v>
      </c>
      <c r="B24" s="113" t="s">
        <v>517</v>
      </c>
      <c r="C24" s="479">
        <v>12563</v>
      </c>
      <c r="D24" s="479">
        <v>7067</v>
      </c>
      <c r="E24" s="477">
        <v>1.75265317673695</v>
      </c>
      <c r="F24" s="485">
        <v>2.66584593739008</v>
      </c>
    </row>
    <row r="25" spans="1:6" ht="12.75">
      <c r="A25" s="480">
        <v>14</v>
      </c>
      <c r="B25" s="113" t="s">
        <v>516</v>
      </c>
      <c r="C25" s="479">
        <v>22049</v>
      </c>
      <c r="D25" s="479">
        <v>6592</v>
      </c>
      <c r="E25" s="477">
        <v>3.15989077669903</v>
      </c>
      <c r="F25" s="485">
        <v>3.95152445711779</v>
      </c>
    </row>
    <row r="26" spans="1:6" ht="12.75">
      <c r="A26" s="480">
        <v>15</v>
      </c>
      <c r="B26" s="113" t="s">
        <v>515</v>
      </c>
      <c r="C26" s="479">
        <v>40656</v>
      </c>
      <c r="D26" s="479">
        <v>10394</v>
      </c>
      <c r="E26" s="477">
        <v>3.65297286896286</v>
      </c>
      <c r="F26" s="485">
        <v>4.47895844292478</v>
      </c>
    </row>
    <row r="27" spans="1:6" ht="12.75">
      <c r="A27" s="480">
        <v>16</v>
      </c>
      <c r="B27" s="113" t="s">
        <v>514</v>
      </c>
      <c r="C27" s="479">
        <v>20629</v>
      </c>
      <c r="D27" s="479">
        <v>4358</v>
      </c>
      <c r="E27" s="477">
        <v>4.65787058283616</v>
      </c>
      <c r="F27" s="485">
        <v>5.24795193883124</v>
      </c>
    </row>
    <row r="28" spans="1:6" ht="12.75">
      <c r="A28" s="480">
        <v>17</v>
      </c>
      <c r="B28" s="113" t="s">
        <v>513</v>
      </c>
      <c r="C28" s="479">
        <v>9521</v>
      </c>
      <c r="D28" s="479">
        <v>3124</v>
      </c>
      <c r="E28" s="477">
        <v>2.88572343149808</v>
      </c>
      <c r="F28" s="485">
        <v>3.58021266759131</v>
      </c>
    </row>
    <row r="29" spans="1:6" ht="12.75">
      <c r="A29" s="480">
        <v>18</v>
      </c>
      <c r="B29" s="113" t="s">
        <v>512</v>
      </c>
      <c r="C29" s="479">
        <v>38592</v>
      </c>
      <c r="D29" s="479">
        <v>12308</v>
      </c>
      <c r="E29" s="477">
        <v>3.10212869678258</v>
      </c>
      <c r="F29" s="485">
        <v>3.75210270030987</v>
      </c>
    </row>
    <row r="30" spans="1:6" ht="12.75">
      <c r="A30" s="480">
        <v>19</v>
      </c>
      <c r="B30" s="113" t="s">
        <v>511</v>
      </c>
      <c r="C30" s="479">
        <v>23724</v>
      </c>
      <c r="D30" s="479">
        <v>6252</v>
      </c>
      <c r="E30" s="477">
        <v>3.08749200255918</v>
      </c>
      <c r="F30" s="485">
        <v>3.43134300244867</v>
      </c>
    </row>
    <row r="31" spans="1:6" ht="12.75">
      <c r="A31" s="480">
        <v>20</v>
      </c>
      <c r="B31" s="113" t="s">
        <v>362</v>
      </c>
      <c r="C31" s="479">
        <v>42993</v>
      </c>
      <c r="D31" s="479">
        <v>14548</v>
      </c>
      <c r="E31" s="477">
        <v>2.89551828430025</v>
      </c>
      <c r="F31" s="485">
        <v>3.57637612460095</v>
      </c>
    </row>
    <row r="32" spans="1:6" ht="12.75">
      <c r="A32" s="480">
        <v>21</v>
      </c>
      <c r="B32" s="113" t="s">
        <v>296</v>
      </c>
      <c r="C32" s="479">
        <v>38094</v>
      </c>
      <c r="D32" s="479">
        <v>12019</v>
      </c>
      <c r="E32" s="477">
        <v>3.10067393293951</v>
      </c>
      <c r="F32" s="485">
        <v>3.82992402104033</v>
      </c>
    </row>
    <row r="33" spans="1:6" ht="12.75">
      <c r="A33" s="480">
        <v>22</v>
      </c>
      <c r="B33" s="113" t="s">
        <v>291</v>
      </c>
      <c r="C33" s="479">
        <v>73634</v>
      </c>
      <c r="D33" s="479">
        <v>20157</v>
      </c>
      <c r="E33" s="477">
        <v>3.57558168378231</v>
      </c>
      <c r="F33" s="485">
        <v>4.24335404522452</v>
      </c>
    </row>
    <row r="34" spans="1:6" ht="12.75">
      <c r="A34" s="480">
        <v>23</v>
      </c>
      <c r="B34" s="113" t="s">
        <v>260</v>
      </c>
      <c r="C34" s="479">
        <v>81658</v>
      </c>
      <c r="D34" s="479">
        <v>21944</v>
      </c>
      <c r="E34" s="477">
        <v>3.70957892818082</v>
      </c>
      <c r="F34" s="485">
        <v>4.14812778358168</v>
      </c>
    </row>
    <row r="35" spans="1:6" ht="12.75">
      <c r="A35" s="480">
        <v>24</v>
      </c>
      <c r="B35" s="113" t="s">
        <v>510</v>
      </c>
      <c r="C35" s="479">
        <v>26085</v>
      </c>
      <c r="D35" s="479">
        <v>7265</v>
      </c>
      <c r="E35" s="477">
        <v>3.45464556090847</v>
      </c>
      <c r="F35" s="485">
        <v>4.38339920948617</v>
      </c>
    </row>
    <row r="36" spans="1:6" ht="12.75">
      <c r="A36" s="480">
        <v>25</v>
      </c>
      <c r="B36" s="113" t="s">
        <v>509</v>
      </c>
      <c r="C36" s="479">
        <v>33592</v>
      </c>
      <c r="D36" s="479">
        <v>11362</v>
      </c>
      <c r="E36" s="477">
        <v>2.95652173913043</v>
      </c>
      <c r="F36" s="485">
        <v>3.48449345279118</v>
      </c>
    </row>
    <row r="37" spans="1:6" ht="12.75">
      <c r="A37" s="480">
        <v>26</v>
      </c>
      <c r="B37" s="113" t="s">
        <v>262</v>
      </c>
      <c r="C37" s="479">
        <v>46100</v>
      </c>
      <c r="D37" s="479">
        <v>13489</v>
      </c>
      <c r="E37" s="477">
        <v>3.03914300541182</v>
      </c>
      <c r="F37" s="485">
        <v>3.56565369686642</v>
      </c>
    </row>
    <row r="38" spans="1:6" ht="12.75">
      <c r="A38" s="480">
        <v>27</v>
      </c>
      <c r="B38" s="113" t="s">
        <v>508</v>
      </c>
      <c r="C38" s="479">
        <v>17789</v>
      </c>
      <c r="D38" s="479">
        <v>6086</v>
      </c>
      <c r="E38" s="477">
        <v>2.89648373315807</v>
      </c>
      <c r="F38" s="485">
        <v>3.66443471542622</v>
      </c>
    </row>
    <row r="39" spans="1:6" ht="12.75">
      <c r="A39" s="480">
        <v>28</v>
      </c>
      <c r="B39" s="113" t="s">
        <v>264</v>
      </c>
      <c r="C39" s="479">
        <v>16534</v>
      </c>
      <c r="D39" s="479">
        <v>3734</v>
      </c>
      <c r="E39" s="477">
        <v>3.81521156936261</v>
      </c>
      <c r="F39" s="485">
        <v>4.62958963282938</v>
      </c>
    </row>
    <row r="40" spans="1:6" ht="12.75">
      <c r="A40" s="480">
        <v>29</v>
      </c>
      <c r="B40" s="113" t="s">
        <v>338</v>
      </c>
      <c r="C40" s="479">
        <v>15616</v>
      </c>
      <c r="D40" s="479">
        <v>4889</v>
      </c>
      <c r="E40" s="477">
        <v>3.17590509306607</v>
      </c>
      <c r="F40" s="485">
        <v>3.70284372554135</v>
      </c>
    </row>
    <row r="41" spans="1:6" ht="12.75">
      <c r="A41" s="480">
        <v>30</v>
      </c>
      <c r="B41" s="113" t="s">
        <v>331</v>
      </c>
      <c r="C41" s="479">
        <v>38731</v>
      </c>
      <c r="D41" s="479">
        <v>12295</v>
      </c>
      <c r="E41" s="477">
        <v>3.07816185441236</v>
      </c>
      <c r="F41" s="485">
        <v>3.64210414226387</v>
      </c>
    </row>
    <row r="42" spans="1:6" ht="12.75">
      <c r="A42" s="480">
        <v>31</v>
      </c>
      <c r="B42" s="113" t="s">
        <v>335</v>
      </c>
      <c r="C42" s="479">
        <v>43234</v>
      </c>
      <c r="D42" s="479">
        <v>13751</v>
      </c>
      <c r="E42" s="477">
        <v>3.07643080503236</v>
      </c>
      <c r="F42" s="485">
        <v>3.59202394747007</v>
      </c>
    </row>
    <row r="43" spans="1:6" ht="12.75">
      <c r="A43" s="480">
        <v>32</v>
      </c>
      <c r="B43" s="113" t="s">
        <v>295</v>
      </c>
      <c r="C43" s="479">
        <v>9815</v>
      </c>
      <c r="D43" s="479">
        <v>2278</v>
      </c>
      <c r="E43" s="477">
        <v>4.28577699736611</v>
      </c>
      <c r="F43" s="485">
        <v>4.96405579399142</v>
      </c>
    </row>
    <row r="44" spans="1:6" ht="12.75">
      <c r="A44" s="480">
        <v>33</v>
      </c>
      <c r="B44" s="113" t="s">
        <v>507</v>
      </c>
      <c r="C44" s="479">
        <v>11829</v>
      </c>
      <c r="D44" s="478">
        <v>2848</v>
      </c>
      <c r="E44" s="477">
        <v>2.94838483146067</v>
      </c>
      <c r="F44" s="476">
        <v>3.07258367807446</v>
      </c>
    </row>
    <row r="45" spans="1:6" ht="12.75">
      <c r="A45" s="412"/>
      <c r="B45" s="484"/>
      <c r="C45" s="475"/>
      <c r="D45" s="474"/>
      <c r="E45" s="473"/>
      <c r="F45" s="472"/>
    </row>
    <row r="46" spans="2:6" ht="12.75">
      <c r="B46" s="89"/>
      <c r="C46" s="104"/>
      <c r="D46" s="104"/>
      <c r="E46" s="476"/>
      <c r="F46" s="476"/>
    </row>
    <row r="47" spans="2:6" ht="12.75">
      <c r="B47" s="483" t="s">
        <v>308</v>
      </c>
      <c r="C47" s="104"/>
      <c r="D47" s="104"/>
      <c r="E47" s="476"/>
      <c r="F47" s="476"/>
    </row>
    <row r="48" spans="2:6" ht="12.75">
      <c r="B48" s="483"/>
      <c r="C48" s="104"/>
      <c r="D48" s="104"/>
      <c r="E48" s="476"/>
      <c r="F48" s="476"/>
    </row>
    <row r="49" s="128" customFormat="1" ht="15.75" customHeight="1">
      <c r="A49" s="128" t="s">
        <v>545</v>
      </c>
    </row>
    <row r="50" s="482" customFormat="1" ht="15.75">
      <c r="A50" s="294" t="s">
        <v>544</v>
      </c>
    </row>
    <row r="51" spans="3:6" ht="12.75" customHeight="1" thickBot="1">
      <c r="C51" s="104"/>
      <c r="D51" s="104"/>
      <c r="E51" s="476"/>
      <c r="F51" s="476"/>
    </row>
    <row r="52" spans="1:6" ht="45" customHeight="1" thickTop="1">
      <c r="A52" s="1656" t="s">
        <v>543</v>
      </c>
      <c r="B52" s="1657"/>
      <c r="C52" s="287" t="s">
        <v>542</v>
      </c>
      <c r="D52" s="287" t="s">
        <v>541</v>
      </c>
      <c r="E52" s="287" t="s">
        <v>540</v>
      </c>
      <c r="F52" s="286" t="s">
        <v>539</v>
      </c>
    </row>
    <row r="53" spans="2:6" ht="12.75" customHeight="1">
      <c r="B53" s="481"/>
      <c r="C53" s="481"/>
      <c r="D53" s="481"/>
      <c r="E53" s="481"/>
      <c r="F53" s="285"/>
    </row>
    <row r="54" spans="1:6" ht="12.75" customHeight="1">
      <c r="A54" s="480">
        <v>34</v>
      </c>
      <c r="B54" s="113" t="s">
        <v>506</v>
      </c>
      <c r="C54" s="479">
        <v>49630</v>
      </c>
      <c r="D54" s="478">
        <v>14919</v>
      </c>
      <c r="E54" s="477">
        <v>3.27602386218916</v>
      </c>
      <c r="F54" s="476">
        <v>3.70326483261518</v>
      </c>
    </row>
    <row r="55" spans="1:6" ht="12.75">
      <c r="A55" s="480">
        <v>35</v>
      </c>
      <c r="B55" s="113" t="s">
        <v>505</v>
      </c>
      <c r="C55" s="479">
        <v>19788</v>
      </c>
      <c r="D55" s="478">
        <v>6641</v>
      </c>
      <c r="E55" s="477">
        <v>2.9754555036892</v>
      </c>
      <c r="F55" s="476">
        <v>3.45694603903559</v>
      </c>
    </row>
    <row r="56" spans="1:6" ht="12.75" customHeight="1">
      <c r="A56" s="480">
        <v>36</v>
      </c>
      <c r="B56" s="111" t="s">
        <v>504</v>
      </c>
      <c r="C56" s="479">
        <v>26744</v>
      </c>
      <c r="D56" s="478">
        <v>6161</v>
      </c>
      <c r="E56" s="477">
        <v>4.20077909430287</v>
      </c>
      <c r="F56" s="476">
        <v>4.75977545489741</v>
      </c>
    </row>
    <row r="57" spans="1:6" ht="12.75" customHeight="1">
      <c r="A57" s="412"/>
      <c r="B57" s="342"/>
      <c r="C57" s="475"/>
      <c r="D57" s="474"/>
      <c r="E57" s="473"/>
      <c r="F57" s="472"/>
    </row>
    <row r="58" ht="12.75" customHeight="1"/>
    <row r="59" s="470" customFormat="1" ht="12.75" customHeight="1">
      <c r="A59" s="471" t="s">
        <v>538</v>
      </c>
    </row>
    <row r="60" ht="12.75">
      <c r="A60" s="96" t="s">
        <v>537</v>
      </c>
    </row>
    <row r="61" s="89" customFormat="1" ht="12.75">
      <c r="A61" s="93" t="s">
        <v>492</v>
      </c>
    </row>
    <row r="62" s="469" customFormat="1" ht="12.75">
      <c r="A62" s="93" t="s">
        <v>491</v>
      </c>
    </row>
    <row r="63" ht="12.75">
      <c r="A63" s="93" t="s">
        <v>536</v>
      </c>
    </row>
    <row r="64" spans="2:5" ht="12.75">
      <c r="B64" s="65"/>
      <c r="C64" s="62"/>
      <c r="D64" s="62"/>
      <c r="E64" s="62"/>
    </row>
    <row r="65" spans="2:5" ht="12.75">
      <c r="B65" s="65"/>
      <c r="C65" s="468"/>
      <c r="D65" s="468"/>
      <c r="E65" s="62"/>
    </row>
    <row r="66" spans="2:5" ht="12.75">
      <c r="B66" s="65"/>
      <c r="C66" s="468"/>
      <c r="D66" s="468"/>
      <c r="E66" s="62"/>
    </row>
    <row r="67" spans="2:5" ht="12.75">
      <c r="B67" s="65"/>
      <c r="C67" s="207"/>
      <c r="D67" s="207"/>
      <c r="E67" s="62"/>
    </row>
    <row r="68" spans="2:5" ht="12.75">
      <c r="B68" s="434"/>
      <c r="C68" s="207"/>
      <c r="D68" s="207"/>
      <c r="E68" s="62"/>
    </row>
  </sheetData>
  <sheetProtection/>
  <mergeCells count="2">
    <mergeCell ref="A8:B8"/>
    <mergeCell ref="A52:B52"/>
  </mergeCells>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rowBreaks count="1" manualBreakCount="1">
    <brk id="48" max="255" man="1"/>
  </rowBreaks>
</worksheet>
</file>

<file path=xl/worksheets/sheet18.xml><?xml version="1.0" encoding="utf-8"?>
<worksheet xmlns="http://schemas.openxmlformats.org/spreadsheetml/2006/main" xmlns:r="http://schemas.openxmlformats.org/officeDocument/2006/relationships">
  <dimension ref="A1:G567"/>
  <sheetViews>
    <sheetView workbookViewId="0" topLeftCell="A1">
      <selection activeCell="A1" sqref="A1"/>
    </sheetView>
  </sheetViews>
  <sheetFormatPr defaultColWidth="9.140625" defaultRowHeight="12.75"/>
  <cols>
    <col min="1" max="1" width="15.00390625" style="360" customWidth="1"/>
    <col min="2" max="2" width="41.00390625" style="360" customWidth="1"/>
    <col min="3" max="3" width="13.421875" style="359" customWidth="1"/>
    <col min="4" max="4" width="12.7109375" style="359" customWidth="1"/>
    <col min="5" max="5" width="9.140625" style="358" customWidth="1"/>
    <col min="6" max="6" width="10.00390625" style="358" bestFit="1" customWidth="1"/>
    <col min="7" max="16384" width="9.140625" style="358" customWidth="1"/>
  </cols>
  <sheetData>
    <row r="1" spans="1:4" ht="15.75" customHeight="1">
      <c r="A1" s="516" t="s">
        <v>564</v>
      </c>
      <c r="B1" s="515"/>
      <c r="C1" s="514"/>
      <c r="D1" s="514"/>
    </row>
    <row r="2" spans="1:4" ht="15.75" customHeight="1">
      <c r="A2" s="516" t="s">
        <v>958</v>
      </c>
      <c r="B2" s="515"/>
      <c r="C2" s="514"/>
      <c r="D2" s="514"/>
    </row>
    <row r="3" spans="1:4" ht="12.75" customHeight="1" thickBot="1">
      <c r="A3" s="550"/>
      <c r="B3" s="404"/>
      <c r="C3" s="404"/>
      <c r="D3" s="358"/>
    </row>
    <row r="4" spans="1:4" ht="34.5" customHeight="1" thickTop="1">
      <c r="A4" s="509" t="s">
        <v>562</v>
      </c>
      <c r="B4" s="508" t="s">
        <v>561</v>
      </c>
      <c r="C4" s="383" t="s">
        <v>542</v>
      </c>
      <c r="D4" s="507" t="s">
        <v>541</v>
      </c>
    </row>
    <row r="5" spans="1:4" ht="12.75" customHeight="1">
      <c r="A5" s="381"/>
      <c r="B5" s="501"/>
      <c r="C5" s="380"/>
      <c r="D5" s="397"/>
    </row>
    <row r="6" spans="1:7" ht="12.75" customHeight="1">
      <c r="A6" s="502" t="s">
        <v>178</v>
      </c>
      <c r="B6" s="501"/>
      <c r="C6" s="322">
        <v>1455271</v>
      </c>
      <c r="D6" s="494">
        <v>490267</v>
      </c>
      <c r="F6" s="542"/>
      <c r="G6" s="542"/>
    </row>
    <row r="7" spans="1:7" ht="12.75" customHeight="1">
      <c r="A7" s="502"/>
      <c r="B7" s="501"/>
      <c r="C7" s="497"/>
      <c r="D7" s="492"/>
      <c r="F7" s="542"/>
      <c r="G7" s="542"/>
    </row>
    <row r="8" spans="1:4" ht="12.75" customHeight="1">
      <c r="A8" s="520" t="s">
        <v>153</v>
      </c>
      <c r="B8" s="549"/>
      <c r="C8" s="548" t="s">
        <v>137</v>
      </c>
      <c r="D8" s="305" t="s">
        <v>137</v>
      </c>
    </row>
    <row r="9" spans="1:4" ht="12.75" customHeight="1">
      <c r="A9" s="499">
        <v>9812</v>
      </c>
      <c r="B9" s="498" t="s">
        <v>153</v>
      </c>
      <c r="C9" s="548" t="s">
        <v>137</v>
      </c>
      <c r="D9" s="305" t="s">
        <v>137</v>
      </c>
    </row>
    <row r="10" spans="1:4" ht="12.75" customHeight="1">
      <c r="A10" s="499"/>
      <c r="B10" s="498"/>
      <c r="C10" s="548"/>
      <c r="D10" s="305"/>
    </row>
    <row r="11" spans="1:4" ht="12.75" customHeight="1">
      <c r="A11" s="520" t="s">
        <v>957</v>
      </c>
      <c r="B11" s="498" t="s">
        <v>34</v>
      </c>
      <c r="C11" s="547">
        <v>84</v>
      </c>
      <c r="D11" s="547">
        <v>18</v>
      </c>
    </row>
    <row r="12" spans="1:4" ht="12.75" customHeight="1">
      <c r="A12" s="499">
        <v>412</v>
      </c>
      <c r="B12" s="498" t="s">
        <v>956</v>
      </c>
      <c r="C12" s="497">
        <v>84</v>
      </c>
      <c r="D12" s="492">
        <v>18</v>
      </c>
    </row>
    <row r="13" spans="1:4" ht="12.75" customHeight="1">
      <c r="A13" s="499"/>
      <c r="B13" s="498"/>
      <c r="C13" s="497"/>
      <c r="D13" s="492"/>
    </row>
    <row r="14" spans="1:4" ht="12.75" customHeight="1">
      <c r="A14" s="520" t="s">
        <v>155</v>
      </c>
      <c r="B14" s="505"/>
      <c r="C14" s="497">
        <v>73214</v>
      </c>
      <c r="D14" s="492">
        <v>24694</v>
      </c>
    </row>
    <row r="15" spans="1:4" ht="12.75" customHeight="1">
      <c r="A15" s="499">
        <v>401.04</v>
      </c>
      <c r="B15" s="498" t="s">
        <v>955</v>
      </c>
      <c r="C15" s="497">
        <v>1557</v>
      </c>
      <c r="D15" s="492">
        <v>564</v>
      </c>
    </row>
    <row r="16" spans="1:4" ht="12.75" customHeight="1">
      <c r="A16" s="499">
        <v>401.05</v>
      </c>
      <c r="B16" s="498" t="s">
        <v>954</v>
      </c>
      <c r="C16" s="497">
        <v>4393</v>
      </c>
      <c r="D16" s="492">
        <v>1466</v>
      </c>
    </row>
    <row r="17" spans="1:4" ht="12.75" customHeight="1">
      <c r="A17" s="499">
        <v>401.06</v>
      </c>
      <c r="B17" s="498" t="s">
        <v>953</v>
      </c>
      <c r="C17" s="497">
        <v>2157</v>
      </c>
      <c r="D17" s="492">
        <v>969</v>
      </c>
    </row>
    <row r="18" spans="1:4" ht="12.75" customHeight="1">
      <c r="A18" s="499">
        <v>402.04</v>
      </c>
      <c r="B18" s="498" t="s">
        <v>952</v>
      </c>
      <c r="C18" s="497">
        <v>5735</v>
      </c>
      <c r="D18" s="492">
        <v>2044</v>
      </c>
    </row>
    <row r="19" spans="1:4" ht="12.75" customHeight="1">
      <c r="A19" s="499">
        <v>402.05</v>
      </c>
      <c r="B19" s="498" t="s">
        <v>371</v>
      </c>
      <c r="C19" s="497">
        <v>4069</v>
      </c>
      <c r="D19" s="492">
        <v>1525</v>
      </c>
    </row>
    <row r="20" spans="1:4" ht="12.75" customHeight="1">
      <c r="A20" s="499">
        <v>403.01</v>
      </c>
      <c r="B20" s="498" t="s">
        <v>951</v>
      </c>
      <c r="C20" s="497">
        <v>6843</v>
      </c>
      <c r="D20" s="492">
        <v>2089</v>
      </c>
    </row>
    <row r="21" spans="1:4" ht="12.75" customHeight="1">
      <c r="A21" s="499">
        <v>403.02</v>
      </c>
      <c r="B21" s="498" t="s">
        <v>950</v>
      </c>
      <c r="C21" s="497">
        <v>2127</v>
      </c>
      <c r="D21" s="492">
        <v>779</v>
      </c>
    </row>
    <row r="22" spans="1:4" ht="12.75" customHeight="1">
      <c r="A22" s="499">
        <v>404.01</v>
      </c>
      <c r="B22" s="498" t="s">
        <v>949</v>
      </c>
      <c r="C22" s="497">
        <v>7324</v>
      </c>
      <c r="D22" s="492">
        <v>2035</v>
      </c>
    </row>
    <row r="23" spans="1:4" ht="12.75" customHeight="1">
      <c r="A23" s="499">
        <v>404.02</v>
      </c>
      <c r="B23" s="498" t="s">
        <v>948</v>
      </c>
      <c r="C23" s="497">
        <v>3158</v>
      </c>
      <c r="D23" s="492">
        <v>1025</v>
      </c>
    </row>
    <row r="24" spans="1:4" ht="12.75" customHeight="1">
      <c r="A24" s="499">
        <v>405</v>
      </c>
      <c r="B24" s="498" t="s">
        <v>257</v>
      </c>
      <c r="C24" s="497">
        <v>6455</v>
      </c>
      <c r="D24" s="492">
        <v>2365</v>
      </c>
    </row>
    <row r="25" spans="1:4" ht="12.75" customHeight="1">
      <c r="A25" s="499">
        <v>406.03</v>
      </c>
      <c r="B25" s="498" t="s">
        <v>947</v>
      </c>
      <c r="C25" s="497">
        <v>2936</v>
      </c>
      <c r="D25" s="492">
        <v>1077</v>
      </c>
    </row>
    <row r="26" spans="1:4" ht="12.75" customHeight="1">
      <c r="A26" s="499">
        <v>406.04</v>
      </c>
      <c r="B26" s="498" t="s">
        <v>946</v>
      </c>
      <c r="C26" s="497">
        <v>3538</v>
      </c>
      <c r="D26" s="492">
        <v>1299</v>
      </c>
    </row>
    <row r="27" spans="1:4" ht="12.75" customHeight="1">
      <c r="A27" s="499">
        <v>407.01</v>
      </c>
      <c r="B27" s="498" t="s">
        <v>945</v>
      </c>
      <c r="C27" s="497">
        <v>2704</v>
      </c>
      <c r="D27" s="492">
        <v>945</v>
      </c>
    </row>
    <row r="28" spans="1:4" ht="12.75" customHeight="1">
      <c r="A28" s="499">
        <v>407.02</v>
      </c>
      <c r="B28" s="498" t="s">
        <v>944</v>
      </c>
      <c r="C28" s="497">
        <v>6315</v>
      </c>
      <c r="D28" s="492">
        <v>2145</v>
      </c>
    </row>
    <row r="29" spans="1:4" ht="12.75" customHeight="1">
      <c r="A29" s="499">
        <v>408</v>
      </c>
      <c r="B29" s="498" t="s">
        <v>943</v>
      </c>
      <c r="C29" s="497">
        <v>3769</v>
      </c>
      <c r="D29" s="492">
        <v>1164</v>
      </c>
    </row>
    <row r="30" spans="1:4" ht="12.75" customHeight="1">
      <c r="A30" s="499">
        <v>409</v>
      </c>
      <c r="B30" s="498" t="s">
        <v>942</v>
      </c>
      <c r="C30" s="497">
        <v>5971</v>
      </c>
      <c r="D30" s="492">
        <v>1910</v>
      </c>
    </row>
    <row r="31" spans="1:4" ht="12.75" customHeight="1">
      <c r="A31" s="499">
        <v>9400</v>
      </c>
      <c r="B31" s="498" t="s">
        <v>341</v>
      </c>
      <c r="C31" s="497">
        <v>4163</v>
      </c>
      <c r="D31" s="492">
        <v>1293</v>
      </c>
    </row>
    <row r="32" spans="1:4" ht="12.75" customHeight="1">
      <c r="A32" s="499"/>
      <c r="B32" s="498"/>
      <c r="C32" s="497"/>
      <c r="D32" s="492"/>
    </row>
    <row r="33" spans="1:7" ht="12.75" customHeight="1">
      <c r="A33" s="502" t="s">
        <v>234</v>
      </c>
      <c r="B33" s="546" t="s">
        <v>34</v>
      </c>
      <c r="C33" s="497">
        <v>1016508</v>
      </c>
      <c r="D33" s="492">
        <v>336412</v>
      </c>
      <c r="G33" s="542"/>
    </row>
    <row r="34" spans="1:4" ht="12.75" customHeight="1">
      <c r="A34" s="499">
        <v>1.07</v>
      </c>
      <c r="B34" s="498" t="s">
        <v>941</v>
      </c>
      <c r="C34" s="497">
        <v>2740</v>
      </c>
      <c r="D34" s="492">
        <v>924</v>
      </c>
    </row>
    <row r="35" spans="1:4" ht="12.75" customHeight="1">
      <c r="A35" s="499">
        <v>1.08</v>
      </c>
      <c r="B35" s="498" t="s">
        <v>940</v>
      </c>
      <c r="C35" s="497">
        <v>3213</v>
      </c>
      <c r="D35" s="492">
        <v>1271</v>
      </c>
    </row>
    <row r="36" spans="1:4" ht="12.75" customHeight="1">
      <c r="A36" s="519">
        <v>1.1</v>
      </c>
      <c r="B36" s="498" t="s">
        <v>939</v>
      </c>
      <c r="C36" s="497">
        <v>4254</v>
      </c>
      <c r="D36" s="492">
        <v>1480</v>
      </c>
    </row>
    <row r="37" spans="1:4" ht="12.75" customHeight="1">
      <c r="A37" s="519">
        <v>1.14</v>
      </c>
      <c r="B37" s="498" t="s">
        <v>938</v>
      </c>
      <c r="C37" s="497">
        <v>1726</v>
      </c>
      <c r="D37" s="492">
        <v>591</v>
      </c>
    </row>
    <row r="38" spans="1:4" ht="12.75" customHeight="1">
      <c r="A38" s="499">
        <v>1.15</v>
      </c>
      <c r="B38" s="498" t="s">
        <v>937</v>
      </c>
      <c r="C38" s="497">
        <v>2774</v>
      </c>
      <c r="D38" s="492">
        <v>1002</v>
      </c>
    </row>
    <row r="39" spans="1:4" ht="12.75" customHeight="1">
      <c r="A39" s="499">
        <v>1.16</v>
      </c>
      <c r="B39" s="498" t="s">
        <v>936</v>
      </c>
      <c r="C39" s="497">
        <v>2500</v>
      </c>
      <c r="D39" s="492">
        <v>1118</v>
      </c>
    </row>
    <row r="40" spans="1:4" ht="12.75" customHeight="1">
      <c r="A40" s="499">
        <v>1.17</v>
      </c>
      <c r="B40" s="498" t="s">
        <v>935</v>
      </c>
      <c r="C40" s="497">
        <v>1464</v>
      </c>
      <c r="D40" s="492">
        <v>558</v>
      </c>
    </row>
    <row r="41" spans="1:4" ht="12.75" customHeight="1">
      <c r="A41" s="499">
        <v>1.18</v>
      </c>
      <c r="B41" s="498" t="s">
        <v>934</v>
      </c>
      <c r="C41" s="497">
        <v>1771</v>
      </c>
      <c r="D41" s="492">
        <v>633</v>
      </c>
    </row>
    <row r="42" spans="1:4" ht="12.75" customHeight="1">
      <c r="A42" s="499">
        <v>1.19</v>
      </c>
      <c r="B42" s="498" t="s">
        <v>933</v>
      </c>
      <c r="C42" s="497">
        <v>2195</v>
      </c>
      <c r="D42" s="492">
        <v>695</v>
      </c>
    </row>
    <row r="43" spans="1:4" ht="12.75" customHeight="1">
      <c r="A43" s="519">
        <v>1.2</v>
      </c>
      <c r="B43" s="498" t="s">
        <v>932</v>
      </c>
      <c r="C43" s="497">
        <v>2624</v>
      </c>
      <c r="D43" s="492">
        <v>883</v>
      </c>
    </row>
    <row r="44" spans="1:4" ht="12.75" customHeight="1">
      <c r="A44" s="499">
        <v>1.21</v>
      </c>
      <c r="B44" s="498" t="s">
        <v>931</v>
      </c>
      <c r="C44" s="497">
        <v>2774</v>
      </c>
      <c r="D44" s="492">
        <v>1131</v>
      </c>
    </row>
    <row r="45" spans="1:4" ht="12.75" customHeight="1">
      <c r="A45" s="499">
        <v>1.22</v>
      </c>
      <c r="B45" s="498" t="s">
        <v>930</v>
      </c>
      <c r="C45" s="497">
        <v>3112</v>
      </c>
      <c r="D45" s="492">
        <v>1037</v>
      </c>
    </row>
    <row r="46" spans="1:4" ht="12.75" customHeight="1">
      <c r="A46" s="499">
        <v>2</v>
      </c>
      <c r="B46" s="498" t="s">
        <v>929</v>
      </c>
      <c r="C46" s="497">
        <v>5745</v>
      </c>
      <c r="D46" s="492">
        <v>1966</v>
      </c>
    </row>
    <row r="47" spans="1:4" ht="12.75" customHeight="1">
      <c r="A47" s="544"/>
      <c r="B47" s="524"/>
      <c r="C47" s="322"/>
      <c r="D47" s="494"/>
    </row>
    <row r="48" spans="1:4" ht="12.75" customHeight="1">
      <c r="A48" s="543"/>
      <c r="B48" s="363"/>
      <c r="C48" s="542"/>
      <c r="D48" s="492"/>
    </row>
    <row r="49" spans="1:4" ht="12.75" customHeight="1">
      <c r="A49" s="518" t="s">
        <v>308</v>
      </c>
      <c r="B49" s="363"/>
      <c r="C49" s="542"/>
      <c r="D49" s="492"/>
    </row>
    <row r="50" spans="1:4" ht="12.75" customHeight="1">
      <c r="A50" s="518"/>
      <c r="B50" s="363"/>
      <c r="C50" s="542"/>
      <c r="D50" s="492"/>
    </row>
    <row r="51" spans="1:4" ht="15.75" customHeight="1">
      <c r="A51" s="516" t="s">
        <v>564</v>
      </c>
      <c r="B51" s="515"/>
      <c r="C51" s="514"/>
      <c r="D51" s="514"/>
    </row>
    <row r="52" spans="1:4" ht="15.75" customHeight="1">
      <c r="A52" s="516" t="s">
        <v>563</v>
      </c>
      <c r="B52" s="515"/>
      <c r="C52" s="514"/>
      <c r="D52" s="514"/>
    </row>
    <row r="53" spans="1:4" ht="12.75" customHeight="1" thickBot="1">
      <c r="A53" s="387"/>
      <c r="B53" s="387"/>
      <c r="C53" s="542"/>
      <c r="D53" s="545"/>
    </row>
    <row r="54" spans="1:4" ht="34.5" customHeight="1" thickTop="1">
      <c r="A54" s="509" t="s">
        <v>562</v>
      </c>
      <c r="B54" s="508" t="s">
        <v>561</v>
      </c>
      <c r="C54" s="383" t="s">
        <v>542</v>
      </c>
      <c r="D54" s="507" t="s">
        <v>541</v>
      </c>
    </row>
    <row r="55" spans="1:4" ht="12.75" customHeight="1">
      <c r="A55" s="381"/>
      <c r="B55" s="533"/>
      <c r="C55" s="539"/>
      <c r="D55" s="540"/>
    </row>
    <row r="56" spans="1:4" ht="12.75" customHeight="1">
      <c r="A56" s="502" t="s">
        <v>661</v>
      </c>
      <c r="B56" s="501"/>
      <c r="C56" s="539"/>
      <c r="D56" s="531"/>
    </row>
    <row r="57" spans="1:4" ht="12.75" customHeight="1">
      <c r="A57" s="499">
        <v>3.01</v>
      </c>
      <c r="B57" s="498" t="s">
        <v>928</v>
      </c>
      <c r="C57" s="497">
        <v>3608</v>
      </c>
      <c r="D57" s="492">
        <v>1291</v>
      </c>
    </row>
    <row r="58" spans="1:4" ht="12.75" customHeight="1">
      <c r="A58" s="499">
        <v>3.02</v>
      </c>
      <c r="B58" s="498" t="s">
        <v>927</v>
      </c>
      <c r="C58" s="497">
        <v>2702</v>
      </c>
      <c r="D58" s="492">
        <v>956</v>
      </c>
    </row>
    <row r="59" spans="1:4" ht="12.75" customHeight="1">
      <c r="A59" s="499">
        <v>4.01</v>
      </c>
      <c r="B59" s="498" t="s">
        <v>926</v>
      </c>
      <c r="C59" s="497">
        <v>2758</v>
      </c>
      <c r="D59" s="492">
        <v>1031</v>
      </c>
    </row>
    <row r="60" spans="1:4" ht="12.75" customHeight="1">
      <c r="A60" s="499">
        <v>4.02</v>
      </c>
      <c r="B60" s="498" t="s">
        <v>925</v>
      </c>
      <c r="C60" s="497">
        <v>4147</v>
      </c>
      <c r="D60" s="492">
        <v>1507</v>
      </c>
    </row>
    <row r="61" spans="1:4" ht="12.75" customHeight="1">
      <c r="A61" s="499">
        <v>5</v>
      </c>
      <c r="B61" s="498" t="s">
        <v>527</v>
      </c>
      <c r="C61" s="497">
        <v>3872</v>
      </c>
      <c r="D61" s="492">
        <v>1449</v>
      </c>
    </row>
    <row r="62" spans="1:4" ht="12.75" customHeight="1">
      <c r="A62" s="499">
        <v>6</v>
      </c>
      <c r="B62" s="498" t="s">
        <v>924</v>
      </c>
      <c r="C62" s="497">
        <v>1276</v>
      </c>
      <c r="D62" s="492">
        <v>480</v>
      </c>
    </row>
    <row r="63" spans="1:4" ht="12.75" customHeight="1">
      <c r="A63" s="499">
        <v>7</v>
      </c>
      <c r="B63" s="498" t="s">
        <v>923</v>
      </c>
      <c r="C63" s="497">
        <v>3215</v>
      </c>
      <c r="D63" s="492">
        <v>1070</v>
      </c>
    </row>
    <row r="64" spans="1:4" ht="12.75" customHeight="1">
      <c r="A64" s="499">
        <v>8</v>
      </c>
      <c r="B64" s="498" t="s">
        <v>922</v>
      </c>
      <c r="C64" s="497">
        <v>3770</v>
      </c>
      <c r="D64" s="492">
        <v>1316</v>
      </c>
    </row>
    <row r="65" spans="1:4" ht="12.75" customHeight="1">
      <c r="A65" s="499">
        <v>9.01</v>
      </c>
      <c r="B65" s="498" t="s">
        <v>921</v>
      </c>
      <c r="C65" s="497">
        <v>2622</v>
      </c>
      <c r="D65" s="492">
        <v>902</v>
      </c>
    </row>
    <row r="66" spans="1:4" ht="12.75" customHeight="1">
      <c r="A66" s="499">
        <v>9.03</v>
      </c>
      <c r="B66" s="498" t="s">
        <v>920</v>
      </c>
      <c r="C66" s="497">
        <v>3039</v>
      </c>
      <c r="D66" s="492">
        <v>1123</v>
      </c>
    </row>
    <row r="67" spans="1:4" ht="12.75" customHeight="1">
      <c r="A67" s="499">
        <v>9.04</v>
      </c>
      <c r="B67" s="498" t="s">
        <v>919</v>
      </c>
      <c r="C67" s="497">
        <v>1975</v>
      </c>
      <c r="D67" s="492">
        <v>739</v>
      </c>
    </row>
    <row r="68" spans="1:4" ht="12.75" customHeight="1">
      <c r="A68" s="499">
        <v>9.05</v>
      </c>
      <c r="B68" s="498" t="s">
        <v>918</v>
      </c>
      <c r="C68" s="497">
        <v>2357</v>
      </c>
      <c r="D68" s="492">
        <v>847</v>
      </c>
    </row>
    <row r="69" spans="1:4" ht="12.75" customHeight="1">
      <c r="A69" s="499">
        <v>10</v>
      </c>
      <c r="B69" s="498" t="s">
        <v>917</v>
      </c>
      <c r="C69" s="497">
        <v>3145</v>
      </c>
      <c r="D69" s="492">
        <v>1084</v>
      </c>
    </row>
    <row r="70" spans="1:4" ht="12.75" customHeight="1">
      <c r="A70" s="499">
        <v>11.01</v>
      </c>
      <c r="B70" s="498" t="s">
        <v>916</v>
      </c>
      <c r="C70" s="497">
        <v>1961</v>
      </c>
      <c r="D70" s="492">
        <v>562</v>
      </c>
    </row>
    <row r="71" spans="1:4" ht="12.75" customHeight="1">
      <c r="A71" s="499">
        <v>11.02</v>
      </c>
      <c r="B71" s="498" t="s">
        <v>915</v>
      </c>
      <c r="C71" s="497">
        <v>2249</v>
      </c>
      <c r="D71" s="492">
        <v>657</v>
      </c>
    </row>
    <row r="72" spans="1:4" ht="12.75" customHeight="1">
      <c r="A72" s="499">
        <v>12.01</v>
      </c>
      <c r="B72" s="498" t="s">
        <v>914</v>
      </c>
      <c r="C72" s="497">
        <v>3022</v>
      </c>
      <c r="D72" s="492">
        <v>1091</v>
      </c>
    </row>
    <row r="73" spans="1:4" ht="12.75" customHeight="1">
      <c r="A73" s="499">
        <v>12.02</v>
      </c>
      <c r="B73" s="498" t="s">
        <v>913</v>
      </c>
      <c r="C73" s="497">
        <v>3254</v>
      </c>
      <c r="D73" s="492">
        <v>1087</v>
      </c>
    </row>
    <row r="74" spans="1:4" ht="12.75" customHeight="1">
      <c r="A74" s="499">
        <v>13</v>
      </c>
      <c r="B74" s="498" t="s">
        <v>912</v>
      </c>
      <c r="C74" s="497">
        <v>4437</v>
      </c>
      <c r="D74" s="492">
        <v>1555</v>
      </c>
    </row>
    <row r="75" spans="1:4" ht="12.75" customHeight="1">
      <c r="A75" s="499">
        <v>14</v>
      </c>
      <c r="B75" s="498" t="s">
        <v>911</v>
      </c>
      <c r="C75" s="497">
        <v>2655</v>
      </c>
      <c r="D75" s="492">
        <v>944</v>
      </c>
    </row>
    <row r="76" spans="1:4" ht="12.75" customHeight="1">
      <c r="A76" s="499">
        <v>15.01</v>
      </c>
      <c r="B76" s="498" t="s">
        <v>910</v>
      </c>
      <c r="C76" s="497">
        <v>1473</v>
      </c>
      <c r="D76" s="492">
        <v>508</v>
      </c>
    </row>
    <row r="77" spans="1:4" ht="12.75" customHeight="1">
      <c r="A77" s="499">
        <v>15.02</v>
      </c>
      <c r="B77" s="498" t="s">
        <v>909</v>
      </c>
      <c r="C77" s="497">
        <v>2334</v>
      </c>
      <c r="D77" s="492">
        <v>820</v>
      </c>
    </row>
    <row r="78" spans="1:4" ht="12.75" customHeight="1">
      <c r="A78" s="499">
        <v>16.01</v>
      </c>
      <c r="B78" s="498" t="s">
        <v>908</v>
      </c>
      <c r="C78" s="497">
        <v>1981</v>
      </c>
      <c r="D78" s="492">
        <v>772</v>
      </c>
    </row>
    <row r="79" spans="1:4" ht="12.75" customHeight="1">
      <c r="A79" s="499">
        <v>16.02</v>
      </c>
      <c r="B79" s="498" t="s">
        <v>907</v>
      </c>
      <c r="C79" s="497">
        <v>1784</v>
      </c>
      <c r="D79" s="492">
        <v>625</v>
      </c>
    </row>
    <row r="80" spans="1:4" ht="12.75" customHeight="1">
      <c r="A80" s="499">
        <v>17</v>
      </c>
      <c r="B80" s="498" t="s">
        <v>906</v>
      </c>
      <c r="C80" s="497">
        <v>2333</v>
      </c>
      <c r="D80" s="492">
        <v>1190</v>
      </c>
    </row>
    <row r="81" spans="1:4" ht="12.75" customHeight="1">
      <c r="A81" s="499">
        <v>18.01</v>
      </c>
      <c r="B81" s="498" t="s">
        <v>905</v>
      </c>
      <c r="C81" s="497">
        <v>1119</v>
      </c>
      <c r="D81" s="492">
        <v>593</v>
      </c>
    </row>
    <row r="82" spans="1:4" ht="12.75" customHeight="1">
      <c r="A82" s="499">
        <v>18.03</v>
      </c>
      <c r="B82" s="498" t="s">
        <v>904</v>
      </c>
      <c r="C82" s="497">
        <v>2911</v>
      </c>
      <c r="D82" s="492">
        <v>1761</v>
      </c>
    </row>
    <row r="83" spans="1:4" ht="12.75" customHeight="1">
      <c r="A83" s="499">
        <v>18.04</v>
      </c>
      <c r="B83" s="498" t="s">
        <v>903</v>
      </c>
      <c r="C83" s="497">
        <v>1785</v>
      </c>
      <c r="D83" s="492">
        <v>1001</v>
      </c>
    </row>
    <row r="84" spans="1:4" ht="12.75" customHeight="1">
      <c r="A84" s="499">
        <v>19.01</v>
      </c>
      <c r="B84" s="498" t="s">
        <v>902</v>
      </c>
      <c r="C84" s="497">
        <v>423</v>
      </c>
      <c r="D84" s="492">
        <v>298</v>
      </c>
    </row>
    <row r="85" spans="1:4" ht="12.75" customHeight="1">
      <c r="A85" s="499">
        <v>19.05</v>
      </c>
      <c r="B85" s="498" t="s">
        <v>901</v>
      </c>
      <c r="C85" s="497">
        <v>1377</v>
      </c>
      <c r="D85" s="492">
        <v>814</v>
      </c>
    </row>
    <row r="86" spans="1:4" ht="12.75" customHeight="1">
      <c r="A86" s="499">
        <v>19.06</v>
      </c>
      <c r="B86" s="498" t="s">
        <v>900</v>
      </c>
      <c r="C86" s="497">
        <v>2877</v>
      </c>
      <c r="D86" s="492">
        <v>1623</v>
      </c>
    </row>
    <row r="87" spans="1:4" ht="12.75" customHeight="1">
      <c r="A87" s="499">
        <v>19.07</v>
      </c>
      <c r="B87" s="498" t="s">
        <v>899</v>
      </c>
      <c r="C87" s="497">
        <v>2546</v>
      </c>
      <c r="D87" s="492">
        <v>1486</v>
      </c>
    </row>
    <row r="88" spans="1:4" ht="12.75" customHeight="1">
      <c r="A88" s="499">
        <v>20.03</v>
      </c>
      <c r="B88" s="498" t="s">
        <v>898</v>
      </c>
      <c r="C88" s="497">
        <v>2126</v>
      </c>
      <c r="D88" s="492">
        <v>1335</v>
      </c>
    </row>
    <row r="89" spans="1:4" ht="12.75" customHeight="1">
      <c r="A89" s="499">
        <v>20.04</v>
      </c>
      <c r="B89" s="498" t="s">
        <v>897</v>
      </c>
      <c r="C89" s="497">
        <v>1140</v>
      </c>
      <c r="D89" s="492">
        <v>699</v>
      </c>
    </row>
    <row r="90" spans="1:4" ht="12.75" customHeight="1">
      <c r="A90" s="499">
        <v>20.05</v>
      </c>
      <c r="B90" s="498" t="s">
        <v>896</v>
      </c>
      <c r="C90" s="497">
        <v>1899</v>
      </c>
      <c r="D90" s="492">
        <v>1093</v>
      </c>
    </row>
    <row r="91" spans="1:4" ht="12.75" customHeight="1">
      <c r="A91" s="499">
        <v>20.06</v>
      </c>
      <c r="B91" s="498" t="s">
        <v>895</v>
      </c>
      <c r="C91" s="497">
        <v>2267</v>
      </c>
      <c r="D91" s="492">
        <v>1250</v>
      </c>
    </row>
    <row r="92" spans="1:4" ht="12.75" customHeight="1">
      <c r="A92" s="499">
        <v>21.01</v>
      </c>
      <c r="B92" s="498" t="s">
        <v>894</v>
      </c>
      <c r="C92" s="497">
        <v>1746</v>
      </c>
      <c r="D92" s="492">
        <v>845</v>
      </c>
    </row>
    <row r="93" spans="1:4" ht="12.75" customHeight="1">
      <c r="A93" s="499">
        <v>21.02</v>
      </c>
      <c r="B93" s="498" t="s">
        <v>893</v>
      </c>
      <c r="C93" s="497">
        <v>1839</v>
      </c>
      <c r="D93" s="492">
        <v>776</v>
      </c>
    </row>
    <row r="94" spans="1:4" ht="12.75" customHeight="1">
      <c r="A94" s="499">
        <v>22.03</v>
      </c>
      <c r="B94" s="498" t="s">
        <v>892</v>
      </c>
      <c r="C94" s="497">
        <v>1836</v>
      </c>
      <c r="D94" s="492">
        <v>880</v>
      </c>
    </row>
    <row r="95" spans="1:4" ht="12.75" customHeight="1">
      <c r="A95" s="499">
        <v>22.04</v>
      </c>
      <c r="B95" s="498" t="s">
        <v>891</v>
      </c>
      <c r="C95" s="497">
        <v>1308</v>
      </c>
      <c r="D95" s="492">
        <v>687</v>
      </c>
    </row>
    <row r="96" spans="1:4" ht="12.75" customHeight="1">
      <c r="A96" s="499">
        <v>22.05</v>
      </c>
      <c r="B96" s="498" t="s">
        <v>890</v>
      </c>
      <c r="C96" s="497">
        <v>1888</v>
      </c>
      <c r="D96" s="492">
        <v>952</v>
      </c>
    </row>
    <row r="97" spans="1:4" ht="12.75" customHeight="1">
      <c r="A97" s="544"/>
      <c r="B97" s="524"/>
      <c r="C97" s="322"/>
      <c r="D97" s="494"/>
    </row>
    <row r="98" spans="1:4" ht="12.75" customHeight="1">
      <c r="A98" s="543"/>
      <c r="B98" s="363"/>
      <c r="C98" s="542"/>
      <c r="D98" s="492"/>
    </row>
    <row r="99" spans="1:4" ht="12.75" customHeight="1">
      <c r="A99" s="518" t="s">
        <v>308</v>
      </c>
      <c r="B99" s="363"/>
      <c r="C99" s="542"/>
      <c r="D99" s="492"/>
    </row>
    <row r="100" spans="1:4" ht="12.75" customHeight="1">
      <c r="A100" s="518"/>
      <c r="B100" s="363"/>
      <c r="C100" s="542"/>
      <c r="D100" s="492"/>
    </row>
    <row r="101" spans="1:4" ht="15.75" customHeight="1">
      <c r="A101" s="516" t="s">
        <v>564</v>
      </c>
      <c r="B101" s="515"/>
      <c r="C101" s="514"/>
      <c r="D101" s="514"/>
    </row>
    <row r="102" spans="1:4" ht="15.75" customHeight="1">
      <c r="A102" s="516" t="s">
        <v>563</v>
      </c>
      <c r="B102" s="515"/>
      <c r="C102" s="514"/>
      <c r="D102" s="514"/>
    </row>
    <row r="103" spans="1:4" ht="12.75" customHeight="1" thickBot="1">
      <c r="A103" s="387"/>
      <c r="B103" s="387"/>
      <c r="C103" s="542"/>
      <c r="D103" s="541"/>
    </row>
    <row r="104" spans="1:4" ht="34.5" customHeight="1" thickTop="1">
      <c r="A104" s="509" t="s">
        <v>562</v>
      </c>
      <c r="B104" s="508" t="s">
        <v>561</v>
      </c>
      <c r="C104" s="383" t="s">
        <v>542</v>
      </c>
      <c r="D104" s="507" t="s">
        <v>541</v>
      </c>
    </row>
    <row r="105" spans="1:4" ht="12.75" customHeight="1">
      <c r="A105" s="381"/>
      <c r="B105" s="533"/>
      <c r="C105" s="539"/>
      <c r="D105" s="540"/>
    </row>
    <row r="106" spans="1:4" ht="12.75" customHeight="1">
      <c r="A106" s="502" t="s">
        <v>661</v>
      </c>
      <c r="B106" s="533"/>
      <c r="C106" s="539"/>
      <c r="D106" s="531"/>
    </row>
    <row r="107" spans="1:4" ht="12.75" customHeight="1">
      <c r="A107" s="499">
        <v>22.06</v>
      </c>
      <c r="B107" s="498" t="s">
        <v>889</v>
      </c>
      <c r="C107" s="497">
        <v>1961</v>
      </c>
      <c r="D107" s="492">
        <v>879</v>
      </c>
    </row>
    <row r="108" spans="1:4" ht="12.75" customHeight="1">
      <c r="A108" s="499">
        <v>23.01</v>
      </c>
      <c r="B108" s="498" t="s">
        <v>888</v>
      </c>
      <c r="C108" s="497">
        <v>3293</v>
      </c>
      <c r="D108" s="492">
        <v>1585</v>
      </c>
    </row>
    <row r="109" spans="1:4" ht="12.75" customHeight="1">
      <c r="A109" s="499">
        <v>23.02</v>
      </c>
      <c r="B109" s="498" t="s">
        <v>887</v>
      </c>
      <c r="C109" s="497">
        <v>2087</v>
      </c>
      <c r="D109" s="492">
        <v>983</v>
      </c>
    </row>
    <row r="110" spans="1:4" ht="12.75" customHeight="1">
      <c r="A110" s="499">
        <v>24.01</v>
      </c>
      <c r="B110" s="498" t="s">
        <v>886</v>
      </c>
      <c r="C110" s="497">
        <v>2912</v>
      </c>
      <c r="D110" s="492">
        <v>1328</v>
      </c>
    </row>
    <row r="111" spans="1:4" ht="12.75" customHeight="1">
      <c r="A111" s="499">
        <v>24.03</v>
      </c>
      <c r="B111" s="498" t="s">
        <v>885</v>
      </c>
      <c r="C111" s="497">
        <v>1567</v>
      </c>
      <c r="D111" s="492">
        <v>767</v>
      </c>
    </row>
    <row r="112" spans="1:4" ht="12.75" customHeight="1">
      <c r="A112" s="499">
        <v>24.04</v>
      </c>
      <c r="B112" s="498" t="s">
        <v>884</v>
      </c>
      <c r="C112" s="497">
        <v>1423</v>
      </c>
      <c r="D112" s="492">
        <v>754</v>
      </c>
    </row>
    <row r="113" spans="1:4" ht="12.75" customHeight="1">
      <c r="A113" s="499">
        <v>25</v>
      </c>
      <c r="B113" s="498" t="s">
        <v>883</v>
      </c>
      <c r="C113" s="497">
        <v>3941</v>
      </c>
      <c r="D113" s="492">
        <v>1918</v>
      </c>
    </row>
    <row r="114" spans="1:4" ht="12.75" customHeight="1">
      <c r="A114" s="499">
        <v>26</v>
      </c>
      <c r="B114" s="498" t="s">
        <v>882</v>
      </c>
      <c r="C114" s="497">
        <v>4174</v>
      </c>
      <c r="D114" s="492">
        <v>1886</v>
      </c>
    </row>
    <row r="115" spans="1:4" ht="12.75" customHeight="1">
      <c r="A115" s="499">
        <v>27.01</v>
      </c>
      <c r="B115" s="498" t="s">
        <v>881</v>
      </c>
      <c r="C115" s="497">
        <v>4078</v>
      </c>
      <c r="D115" s="492">
        <v>805</v>
      </c>
    </row>
    <row r="116" spans="1:4" ht="12.75" customHeight="1">
      <c r="A116" s="499">
        <v>27.02</v>
      </c>
      <c r="B116" s="498" t="s">
        <v>880</v>
      </c>
      <c r="C116" s="497">
        <v>4705</v>
      </c>
      <c r="D116" s="492">
        <v>2055</v>
      </c>
    </row>
    <row r="117" spans="1:4" ht="12.75" customHeight="1">
      <c r="A117" s="499">
        <v>28.01</v>
      </c>
      <c r="B117" s="498" t="s">
        <v>879</v>
      </c>
      <c r="C117" s="497">
        <v>1778</v>
      </c>
      <c r="D117" s="492">
        <v>628</v>
      </c>
    </row>
    <row r="118" spans="1:4" ht="12.75" customHeight="1">
      <c r="A118" s="499">
        <v>28.02</v>
      </c>
      <c r="B118" s="498" t="s">
        <v>878</v>
      </c>
      <c r="C118" s="497">
        <v>2353</v>
      </c>
      <c r="D118" s="492">
        <v>903</v>
      </c>
    </row>
    <row r="119" spans="1:4" ht="12.75" customHeight="1">
      <c r="A119" s="499">
        <v>29</v>
      </c>
      <c r="B119" s="498" t="s">
        <v>877</v>
      </c>
      <c r="C119" s="497">
        <v>2251</v>
      </c>
      <c r="D119" s="492">
        <v>822</v>
      </c>
    </row>
    <row r="120" spans="1:4" ht="12.75" customHeight="1">
      <c r="A120" s="499">
        <v>30</v>
      </c>
      <c r="B120" s="498" t="s">
        <v>876</v>
      </c>
      <c r="C120" s="497">
        <v>4305</v>
      </c>
      <c r="D120" s="492">
        <v>1596</v>
      </c>
    </row>
    <row r="121" spans="1:4" ht="12.75" customHeight="1">
      <c r="A121" s="499">
        <v>31.02</v>
      </c>
      <c r="B121" s="498" t="s">
        <v>875</v>
      </c>
      <c r="C121" s="497">
        <v>3345</v>
      </c>
      <c r="D121" s="492">
        <v>1198</v>
      </c>
    </row>
    <row r="122" spans="1:4" ht="12.75" customHeight="1">
      <c r="A122" s="499">
        <v>31.03</v>
      </c>
      <c r="B122" s="498" t="s">
        <v>874</v>
      </c>
      <c r="C122" s="497">
        <v>1567</v>
      </c>
      <c r="D122" s="492">
        <v>600</v>
      </c>
    </row>
    <row r="123" spans="1:4" ht="12.75" customHeight="1">
      <c r="A123" s="499">
        <v>31.04</v>
      </c>
      <c r="B123" s="498" t="s">
        <v>873</v>
      </c>
      <c r="C123" s="497">
        <v>2175</v>
      </c>
      <c r="D123" s="492">
        <v>814</v>
      </c>
    </row>
    <row r="124" spans="1:4" ht="12.75" customHeight="1">
      <c r="A124" s="499">
        <v>34.04</v>
      </c>
      <c r="B124" s="498" t="s">
        <v>872</v>
      </c>
      <c r="C124" s="497">
        <v>4517</v>
      </c>
      <c r="D124" s="492">
        <v>2164</v>
      </c>
    </row>
    <row r="125" spans="1:4" ht="12.75" customHeight="1">
      <c r="A125" s="499">
        <v>34.08</v>
      </c>
      <c r="B125" s="498" t="s">
        <v>871</v>
      </c>
      <c r="C125" s="497">
        <v>2256</v>
      </c>
      <c r="D125" s="492">
        <v>1166</v>
      </c>
    </row>
    <row r="126" spans="1:4" ht="12.75" customHeight="1">
      <c r="A126" s="499">
        <v>34.09</v>
      </c>
      <c r="B126" s="498" t="s">
        <v>870</v>
      </c>
      <c r="C126" s="497">
        <v>1901</v>
      </c>
      <c r="D126" s="492">
        <v>970</v>
      </c>
    </row>
    <row r="127" spans="1:4" ht="12.75" customHeight="1">
      <c r="A127" s="519">
        <v>34.1</v>
      </c>
      <c r="B127" s="498" t="s">
        <v>869</v>
      </c>
      <c r="C127" s="497">
        <v>1482</v>
      </c>
      <c r="D127" s="492">
        <v>660</v>
      </c>
    </row>
    <row r="128" spans="1:4" ht="12.75" customHeight="1">
      <c r="A128" s="499">
        <v>34.11</v>
      </c>
      <c r="B128" s="498" t="s">
        <v>868</v>
      </c>
      <c r="C128" s="497">
        <v>1231</v>
      </c>
      <c r="D128" s="492">
        <v>622</v>
      </c>
    </row>
    <row r="129" spans="1:4" ht="12.75" customHeight="1">
      <c r="A129" s="499">
        <v>34.12</v>
      </c>
      <c r="B129" s="498" t="s">
        <v>867</v>
      </c>
      <c r="C129" s="497">
        <v>1618</v>
      </c>
      <c r="D129" s="492">
        <v>868</v>
      </c>
    </row>
    <row r="130" spans="1:4" ht="12.75" customHeight="1">
      <c r="A130" s="499">
        <v>34.13</v>
      </c>
      <c r="B130" s="498" t="s">
        <v>866</v>
      </c>
      <c r="C130" s="497">
        <v>2532</v>
      </c>
      <c r="D130" s="492">
        <v>1237</v>
      </c>
    </row>
    <row r="131" spans="1:4" ht="12.75" customHeight="1">
      <c r="A131" s="499">
        <v>34.14</v>
      </c>
      <c r="B131" s="498" t="s">
        <v>865</v>
      </c>
      <c r="C131" s="497">
        <v>4118</v>
      </c>
      <c r="D131" s="492">
        <v>2229</v>
      </c>
    </row>
    <row r="132" spans="1:4" ht="12.75" customHeight="1">
      <c r="A132" s="499">
        <v>35.01</v>
      </c>
      <c r="B132" s="498" t="s">
        <v>864</v>
      </c>
      <c r="C132" s="497">
        <v>2286</v>
      </c>
      <c r="D132" s="492">
        <v>1278</v>
      </c>
    </row>
    <row r="133" spans="1:4" ht="12.75" customHeight="1">
      <c r="A133" s="499">
        <v>35.03</v>
      </c>
      <c r="B133" s="498" t="s">
        <v>863</v>
      </c>
      <c r="C133" s="497">
        <v>1500</v>
      </c>
      <c r="D133" s="492">
        <v>698</v>
      </c>
    </row>
    <row r="134" spans="1:4" ht="12.75" customHeight="1">
      <c r="A134" s="499">
        <v>35.04</v>
      </c>
      <c r="B134" s="498" t="s">
        <v>862</v>
      </c>
      <c r="C134" s="497">
        <v>2712</v>
      </c>
      <c r="D134" s="492">
        <v>1460</v>
      </c>
    </row>
    <row r="135" spans="1:4" ht="12.75" customHeight="1">
      <c r="A135" s="499">
        <v>36.03</v>
      </c>
      <c r="B135" s="498" t="s">
        <v>861</v>
      </c>
      <c r="C135" s="497">
        <v>3181</v>
      </c>
      <c r="D135" s="492">
        <v>1862</v>
      </c>
    </row>
    <row r="136" spans="1:4" ht="12.75" customHeight="1">
      <c r="A136" s="499">
        <v>36.04</v>
      </c>
      <c r="B136" s="498" t="s">
        <v>860</v>
      </c>
      <c r="C136" s="497">
        <v>2554</v>
      </c>
      <c r="D136" s="492">
        <v>1399</v>
      </c>
    </row>
    <row r="137" spans="1:4" ht="12.75" customHeight="1">
      <c r="A137" s="499">
        <v>36.05</v>
      </c>
      <c r="B137" s="498" t="s">
        <v>859</v>
      </c>
      <c r="C137" s="497">
        <v>1036</v>
      </c>
      <c r="D137" s="492">
        <v>507</v>
      </c>
    </row>
    <row r="138" spans="1:4" ht="12.75" customHeight="1">
      <c r="A138" s="499">
        <v>36.06</v>
      </c>
      <c r="B138" s="498" t="s">
        <v>858</v>
      </c>
      <c r="C138" s="497">
        <v>3058</v>
      </c>
      <c r="D138" s="492">
        <v>1465</v>
      </c>
    </row>
    <row r="139" spans="1:4" ht="12.75" customHeight="1">
      <c r="A139" s="499">
        <v>37.01</v>
      </c>
      <c r="B139" s="498" t="s">
        <v>857</v>
      </c>
      <c r="C139" s="497">
        <v>2522</v>
      </c>
      <c r="D139" s="492">
        <v>1371</v>
      </c>
    </row>
    <row r="140" spans="1:4" ht="12.75" customHeight="1">
      <c r="A140" s="499">
        <v>37.02</v>
      </c>
      <c r="B140" s="498" t="s">
        <v>856</v>
      </c>
      <c r="C140" s="497">
        <v>3929</v>
      </c>
      <c r="D140" s="492">
        <v>1907</v>
      </c>
    </row>
    <row r="141" spans="1:4" ht="12.75" customHeight="1">
      <c r="A141" s="499">
        <v>37.03</v>
      </c>
      <c r="B141" s="498" t="s">
        <v>855</v>
      </c>
      <c r="C141" s="497">
        <v>3457</v>
      </c>
      <c r="D141" s="492">
        <v>1682</v>
      </c>
    </row>
    <row r="142" spans="1:4" ht="12.75" customHeight="1">
      <c r="A142" s="499">
        <v>38.01</v>
      </c>
      <c r="B142" s="498" t="s">
        <v>854</v>
      </c>
      <c r="C142" s="497">
        <v>4909</v>
      </c>
      <c r="D142" s="492">
        <v>2580</v>
      </c>
    </row>
    <row r="143" spans="1:4" ht="12.75" customHeight="1">
      <c r="A143" s="499">
        <v>38.02</v>
      </c>
      <c r="B143" s="498" t="s">
        <v>853</v>
      </c>
      <c r="C143" s="497">
        <v>5114</v>
      </c>
      <c r="D143" s="492">
        <v>2628</v>
      </c>
    </row>
    <row r="144" spans="1:4" ht="12.75" customHeight="1">
      <c r="A144" s="499">
        <v>39</v>
      </c>
      <c r="B144" s="498" t="s">
        <v>852</v>
      </c>
      <c r="C144" s="497">
        <v>559</v>
      </c>
      <c r="D144" s="492">
        <v>255</v>
      </c>
    </row>
    <row r="145" spans="1:4" ht="12.75" customHeight="1">
      <c r="A145" s="499">
        <v>40</v>
      </c>
      <c r="B145" s="498" t="s">
        <v>851</v>
      </c>
      <c r="C145" s="497">
        <v>1627</v>
      </c>
      <c r="D145" s="492">
        <v>902</v>
      </c>
    </row>
    <row r="146" spans="1:4" ht="12.75" customHeight="1">
      <c r="A146" s="499">
        <v>41.01</v>
      </c>
      <c r="B146" s="498" t="s">
        <v>850</v>
      </c>
      <c r="C146" s="497">
        <v>1618</v>
      </c>
      <c r="D146" s="492">
        <v>801</v>
      </c>
    </row>
    <row r="147" spans="1:4" ht="12.75" customHeight="1">
      <c r="A147" s="538"/>
      <c r="B147" s="524"/>
      <c r="C147" s="322"/>
      <c r="D147" s="494"/>
    </row>
    <row r="148" spans="1:4" ht="12.75" customHeight="1">
      <c r="A148" s="537"/>
      <c r="B148" s="363"/>
      <c r="C148" s="358"/>
      <c r="D148" s="361"/>
    </row>
    <row r="149" spans="1:4" ht="12.75" customHeight="1">
      <c r="A149" s="518" t="s">
        <v>308</v>
      </c>
      <c r="B149" s="363"/>
      <c r="C149" s="358"/>
      <c r="D149" s="362"/>
    </row>
    <row r="150" spans="1:4" ht="12.75" customHeight="1">
      <c r="A150" s="518"/>
      <c r="B150" s="363"/>
      <c r="C150" s="358"/>
      <c r="D150" s="362"/>
    </row>
    <row r="151" spans="1:4" ht="15.75" customHeight="1">
      <c r="A151" s="516" t="s">
        <v>564</v>
      </c>
      <c r="B151" s="515"/>
      <c r="C151" s="514"/>
      <c r="D151" s="514"/>
    </row>
    <row r="152" spans="1:4" ht="15.75" customHeight="1">
      <c r="A152" s="516" t="s">
        <v>563</v>
      </c>
      <c r="B152" s="515"/>
      <c r="C152" s="514"/>
      <c r="D152" s="514"/>
    </row>
    <row r="153" spans="1:4" ht="12.75" customHeight="1" thickBot="1">
      <c r="A153" s="387"/>
      <c r="B153" s="387"/>
      <c r="C153" s="358"/>
      <c r="D153" s="386"/>
    </row>
    <row r="154" spans="1:4" ht="34.5" customHeight="1" thickTop="1">
      <c r="A154" s="509" t="s">
        <v>562</v>
      </c>
      <c r="B154" s="508" t="s">
        <v>561</v>
      </c>
      <c r="C154" s="383" t="s">
        <v>542</v>
      </c>
      <c r="D154" s="507" t="s">
        <v>541</v>
      </c>
    </row>
    <row r="155" spans="1:4" ht="12.75" customHeight="1">
      <c r="A155" s="381"/>
      <c r="B155" s="501"/>
      <c r="C155" s="401"/>
      <c r="D155" s="376"/>
    </row>
    <row r="156" spans="1:4" ht="12.75" customHeight="1">
      <c r="A156" s="502" t="s">
        <v>661</v>
      </c>
      <c r="B156" s="501"/>
      <c r="C156" s="380"/>
      <c r="D156" s="397"/>
    </row>
    <row r="157" spans="1:4" ht="12.75" customHeight="1">
      <c r="A157" s="499">
        <v>41.02</v>
      </c>
      <c r="B157" s="498" t="s">
        <v>849</v>
      </c>
      <c r="C157" s="497">
        <v>2438</v>
      </c>
      <c r="D157" s="492">
        <v>1356</v>
      </c>
    </row>
    <row r="158" spans="1:4" ht="12.75" customHeight="1">
      <c r="A158" s="499">
        <v>42.01</v>
      </c>
      <c r="B158" s="498" t="s">
        <v>848</v>
      </c>
      <c r="C158" s="497">
        <v>1602</v>
      </c>
      <c r="D158" s="492">
        <v>888</v>
      </c>
    </row>
    <row r="159" spans="1:4" ht="12.75" customHeight="1">
      <c r="A159" s="499">
        <v>42.02</v>
      </c>
      <c r="B159" s="498" t="s">
        <v>847</v>
      </c>
      <c r="C159" s="497">
        <v>1922</v>
      </c>
      <c r="D159" s="492">
        <v>1075</v>
      </c>
    </row>
    <row r="160" spans="1:4" ht="12.75" customHeight="1">
      <c r="A160" s="499">
        <v>43.01</v>
      </c>
      <c r="B160" s="498" t="s">
        <v>846</v>
      </c>
      <c r="C160" s="497">
        <v>2273</v>
      </c>
      <c r="D160" s="492">
        <v>1020</v>
      </c>
    </row>
    <row r="161" spans="1:4" ht="12.75" customHeight="1">
      <c r="A161" s="499">
        <v>43.02</v>
      </c>
      <c r="B161" s="498" t="s">
        <v>845</v>
      </c>
      <c r="C161" s="497">
        <v>3313</v>
      </c>
      <c r="D161" s="492">
        <v>1326</v>
      </c>
    </row>
    <row r="162" spans="1:4" ht="12.75" customHeight="1">
      <c r="A162" s="499">
        <v>44.01</v>
      </c>
      <c r="B162" s="498" t="s">
        <v>844</v>
      </c>
      <c r="C162" s="497">
        <v>2536</v>
      </c>
      <c r="D162" s="492">
        <v>913</v>
      </c>
    </row>
    <row r="163" spans="1:4" ht="12.75" customHeight="1">
      <c r="A163" s="499">
        <v>44.02</v>
      </c>
      <c r="B163" s="498" t="s">
        <v>843</v>
      </c>
      <c r="C163" s="497">
        <v>2550</v>
      </c>
      <c r="D163" s="492">
        <v>737</v>
      </c>
    </row>
    <row r="164" spans="1:4" ht="12.75" customHeight="1">
      <c r="A164" s="499">
        <v>45</v>
      </c>
      <c r="B164" s="498" t="s">
        <v>842</v>
      </c>
      <c r="C164" s="497">
        <v>5360</v>
      </c>
      <c r="D164" s="492">
        <v>2313</v>
      </c>
    </row>
    <row r="165" spans="1:4" ht="12.75" customHeight="1">
      <c r="A165" s="499">
        <v>46</v>
      </c>
      <c r="B165" s="498" t="s">
        <v>841</v>
      </c>
      <c r="C165" s="497">
        <v>3883</v>
      </c>
      <c r="D165" s="492">
        <v>1308</v>
      </c>
    </row>
    <row r="166" spans="1:4" ht="12.75" customHeight="1">
      <c r="A166" s="499">
        <v>47.01</v>
      </c>
      <c r="B166" s="498" t="s">
        <v>840</v>
      </c>
      <c r="C166" s="497">
        <v>2305</v>
      </c>
      <c r="D166" s="492">
        <v>796</v>
      </c>
    </row>
    <row r="167" spans="1:4" ht="12.75" customHeight="1">
      <c r="A167" s="499">
        <v>47.02</v>
      </c>
      <c r="B167" s="498" t="s">
        <v>839</v>
      </c>
      <c r="C167" s="497">
        <v>2477</v>
      </c>
      <c r="D167" s="492">
        <v>853</v>
      </c>
    </row>
    <row r="168" spans="1:4" ht="12.75" customHeight="1">
      <c r="A168" s="499">
        <v>48.01</v>
      </c>
      <c r="B168" s="498" t="s">
        <v>838</v>
      </c>
      <c r="C168" s="497">
        <v>3079</v>
      </c>
      <c r="D168" s="492">
        <v>838</v>
      </c>
    </row>
    <row r="169" spans="1:4" ht="12.75" customHeight="1">
      <c r="A169" s="499">
        <v>48.02</v>
      </c>
      <c r="B169" s="498" t="s">
        <v>837</v>
      </c>
      <c r="C169" s="497">
        <v>3873</v>
      </c>
      <c r="D169" s="492">
        <v>1027</v>
      </c>
    </row>
    <row r="170" spans="1:4" ht="12.75" customHeight="1">
      <c r="A170" s="499">
        <v>49</v>
      </c>
      <c r="B170" s="498" t="s">
        <v>836</v>
      </c>
      <c r="C170" s="497">
        <v>3351</v>
      </c>
      <c r="D170" s="492">
        <v>1029</v>
      </c>
    </row>
    <row r="171" spans="1:4" ht="12.75" customHeight="1">
      <c r="A171" s="499">
        <v>50</v>
      </c>
      <c r="B171" s="498" t="s">
        <v>835</v>
      </c>
      <c r="C171" s="497">
        <v>4106</v>
      </c>
      <c r="D171" s="492">
        <v>1530</v>
      </c>
    </row>
    <row r="172" spans="1:4" ht="12.75" customHeight="1">
      <c r="A172" s="499">
        <v>51</v>
      </c>
      <c r="B172" s="498" t="s">
        <v>834</v>
      </c>
      <c r="C172" s="497">
        <v>2905</v>
      </c>
      <c r="D172" s="492">
        <v>1483</v>
      </c>
    </row>
    <row r="173" spans="1:4" ht="12.75" customHeight="1">
      <c r="A173" s="499">
        <v>52</v>
      </c>
      <c r="B173" s="498" t="s">
        <v>833</v>
      </c>
      <c r="C173" s="497">
        <v>3001</v>
      </c>
      <c r="D173" s="492">
        <v>1403</v>
      </c>
    </row>
    <row r="174" spans="1:4" ht="12.75" customHeight="1">
      <c r="A174" s="499">
        <v>53</v>
      </c>
      <c r="B174" s="498" t="s">
        <v>832</v>
      </c>
      <c r="C174" s="497">
        <v>4302</v>
      </c>
      <c r="D174" s="492">
        <v>1478</v>
      </c>
    </row>
    <row r="175" spans="1:4" ht="12.75" customHeight="1">
      <c r="A175" s="499">
        <v>54</v>
      </c>
      <c r="B175" s="498" t="s">
        <v>831</v>
      </c>
      <c r="C175" s="497">
        <v>1545</v>
      </c>
      <c r="D175" s="492">
        <v>377</v>
      </c>
    </row>
    <row r="176" spans="1:4" ht="12.75" customHeight="1">
      <c r="A176" s="499">
        <v>55</v>
      </c>
      <c r="B176" s="498" t="s">
        <v>830</v>
      </c>
      <c r="C176" s="497">
        <v>2157</v>
      </c>
      <c r="D176" s="492">
        <v>620</v>
      </c>
    </row>
    <row r="177" spans="1:4" ht="12.75" customHeight="1">
      <c r="A177" s="499">
        <v>56.01</v>
      </c>
      <c r="B177" s="498" t="s">
        <v>829</v>
      </c>
      <c r="C177" s="497">
        <v>1808</v>
      </c>
      <c r="D177" s="492">
        <v>703</v>
      </c>
    </row>
    <row r="178" spans="1:4" ht="12.75" customHeight="1">
      <c r="A178" s="499">
        <v>56.02</v>
      </c>
      <c r="B178" s="498" t="s">
        <v>828</v>
      </c>
      <c r="C178" s="497">
        <v>5124</v>
      </c>
      <c r="D178" s="492">
        <v>1251</v>
      </c>
    </row>
    <row r="179" spans="1:4" ht="12.75" customHeight="1">
      <c r="A179" s="499">
        <v>57</v>
      </c>
      <c r="B179" s="498" t="s">
        <v>827</v>
      </c>
      <c r="C179" s="497">
        <v>2483</v>
      </c>
      <c r="D179" s="492">
        <v>1030</v>
      </c>
    </row>
    <row r="180" spans="1:4" ht="12.75" customHeight="1">
      <c r="A180" s="499">
        <v>58</v>
      </c>
      <c r="B180" s="498" t="s">
        <v>826</v>
      </c>
      <c r="C180" s="497">
        <v>3322</v>
      </c>
      <c r="D180" s="492">
        <v>1020</v>
      </c>
    </row>
    <row r="181" spans="1:4" ht="12.75" customHeight="1">
      <c r="A181" s="499">
        <v>59</v>
      </c>
      <c r="B181" s="498" t="s">
        <v>825</v>
      </c>
      <c r="C181" s="497">
        <v>2994</v>
      </c>
      <c r="D181" s="492">
        <v>635</v>
      </c>
    </row>
    <row r="182" spans="1:4" ht="12.75" customHeight="1">
      <c r="A182" s="499">
        <v>60</v>
      </c>
      <c r="B182" s="498" t="s">
        <v>824</v>
      </c>
      <c r="C182" s="497">
        <v>5661</v>
      </c>
      <c r="D182" s="492">
        <v>1323</v>
      </c>
    </row>
    <row r="183" spans="1:4" ht="12.75" customHeight="1">
      <c r="A183" s="499">
        <v>61</v>
      </c>
      <c r="B183" s="498" t="s">
        <v>823</v>
      </c>
      <c r="C183" s="497">
        <v>4517</v>
      </c>
      <c r="D183" s="492">
        <v>941</v>
      </c>
    </row>
    <row r="184" spans="1:4" ht="12.75" customHeight="1">
      <c r="A184" s="499">
        <v>62.02</v>
      </c>
      <c r="B184" s="498" t="s">
        <v>822</v>
      </c>
      <c r="C184" s="497">
        <v>2705</v>
      </c>
      <c r="D184" s="492">
        <v>588</v>
      </c>
    </row>
    <row r="185" spans="1:4" ht="12.75" customHeight="1">
      <c r="A185" s="499">
        <v>62.03</v>
      </c>
      <c r="B185" s="498" t="s">
        <v>821</v>
      </c>
      <c r="C185" s="497">
        <v>6425</v>
      </c>
      <c r="D185" s="492">
        <v>1500</v>
      </c>
    </row>
    <row r="186" spans="1:4" ht="12.75" customHeight="1">
      <c r="A186" s="499">
        <v>63.01</v>
      </c>
      <c r="B186" s="498" t="s">
        <v>820</v>
      </c>
      <c r="C186" s="497">
        <v>4068</v>
      </c>
      <c r="D186" s="492">
        <v>948</v>
      </c>
    </row>
    <row r="187" spans="1:4" ht="12.75" customHeight="1">
      <c r="A187" s="499">
        <v>63.02</v>
      </c>
      <c r="B187" s="498" t="s">
        <v>819</v>
      </c>
      <c r="C187" s="497">
        <v>3152</v>
      </c>
      <c r="D187" s="492">
        <v>672</v>
      </c>
    </row>
    <row r="188" spans="1:4" ht="12.75" customHeight="1">
      <c r="A188" s="499">
        <v>64.01</v>
      </c>
      <c r="B188" s="498" t="s">
        <v>818</v>
      </c>
      <c r="C188" s="497">
        <v>2362</v>
      </c>
      <c r="D188" s="492">
        <v>461</v>
      </c>
    </row>
    <row r="189" spans="1:4" ht="12.75" customHeight="1">
      <c r="A189" s="499">
        <v>64.02</v>
      </c>
      <c r="B189" s="498" t="s">
        <v>817</v>
      </c>
      <c r="C189" s="497">
        <v>6393</v>
      </c>
      <c r="D189" s="492">
        <v>1613</v>
      </c>
    </row>
    <row r="190" spans="1:4" ht="12.75" customHeight="1">
      <c r="A190" s="499">
        <v>65</v>
      </c>
      <c r="B190" s="498" t="s">
        <v>816</v>
      </c>
      <c r="C190" s="497">
        <v>4694</v>
      </c>
      <c r="D190" s="492">
        <v>1113</v>
      </c>
    </row>
    <row r="191" spans="1:4" ht="12.75" customHeight="1">
      <c r="A191" s="499">
        <v>67.03</v>
      </c>
      <c r="B191" s="498" t="s">
        <v>815</v>
      </c>
      <c r="C191" s="497">
        <v>1725</v>
      </c>
      <c r="D191" s="492">
        <v>478</v>
      </c>
    </row>
    <row r="192" spans="1:4" ht="12.75" customHeight="1">
      <c r="A192" s="499">
        <v>67.04</v>
      </c>
      <c r="B192" s="498" t="s">
        <v>814</v>
      </c>
      <c r="C192" s="497">
        <v>7162</v>
      </c>
      <c r="D192" s="492">
        <v>2804</v>
      </c>
    </row>
    <row r="193" spans="1:4" ht="12.75" customHeight="1">
      <c r="A193" s="499">
        <v>68.06</v>
      </c>
      <c r="B193" s="498" t="s">
        <v>813</v>
      </c>
      <c r="C193" s="497">
        <v>1758</v>
      </c>
      <c r="D193" s="492">
        <v>566</v>
      </c>
    </row>
    <row r="194" spans="1:4" ht="12.75" customHeight="1">
      <c r="A194" s="519">
        <v>68.1</v>
      </c>
      <c r="B194" s="498" t="s">
        <v>812</v>
      </c>
      <c r="C194" s="497">
        <v>2374</v>
      </c>
      <c r="D194" s="492">
        <v>652</v>
      </c>
    </row>
    <row r="195" spans="1:4" ht="12.75" customHeight="1">
      <c r="A195" s="499">
        <v>68.11</v>
      </c>
      <c r="B195" s="498" t="s">
        <v>811</v>
      </c>
      <c r="C195" s="497">
        <v>1047</v>
      </c>
      <c r="D195" s="492">
        <v>256</v>
      </c>
    </row>
    <row r="196" spans="1:4" ht="12.75" customHeight="1">
      <c r="A196" s="499">
        <v>68.12</v>
      </c>
      <c r="B196" s="498" t="s">
        <v>810</v>
      </c>
      <c r="C196" s="497">
        <v>1363</v>
      </c>
      <c r="D196" s="492">
        <v>567</v>
      </c>
    </row>
    <row r="197" spans="1:4" ht="12.75" customHeight="1">
      <c r="A197" s="538"/>
      <c r="B197" s="524"/>
      <c r="C197" s="322"/>
      <c r="D197" s="494"/>
    </row>
    <row r="198" spans="1:4" ht="12.75" customHeight="1">
      <c r="A198" s="537"/>
      <c r="B198" s="363"/>
      <c r="C198" s="358"/>
      <c r="D198" s="361"/>
    </row>
    <row r="199" spans="1:4" ht="12.75" customHeight="1">
      <c r="A199" s="518" t="s">
        <v>308</v>
      </c>
      <c r="B199" s="363"/>
      <c r="C199" s="358"/>
      <c r="D199" s="362"/>
    </row>
    <row r="200" spans="1:4" ht="12.75" customHeight="1">
      <c r="A200" s="518"/>
      <c r="B200" s="363"/>
      <c r="C200" s="358"/>
      <c r="D200" s="362"/>
    </row>
    <row r="201" spans="1:4" ht="15.75" customHeight="1">
      <c r="A201" s="516" t="s">
        <v>564</v>
      </c>
      <c r="B201" s="515"/>
      <c r="C201" s="514"/>
      <c r="D201" s="514"/>
    </row>
    <row r="202" spans="1:4" ht="15.75" customHeight="1">
      <c r="A202" s="516" t="s">
        <v>563</v>
      </c>
      <c r="B202" s="515"/>
      <c r="C202" s="514"/>
      <c r="D202" s="514"/>
    </row>
    <row r="203" spans="1:4" ht="12.75" customHeight="1" thickBot="1">
      <c r="A203" s="387"/>
      <c r="B203" s="387"/>
      <c r="C203" s="358"/>
      <c r="D203" s="386"/>
    </row>
    <row r="204" spans="1:4" ht="34.5" customHeight="1" thickTop="1">
      <c r="A204" s="509" t="s">
        <v>562</v>
      </c>
      <c r="B204" s="508" t="s">
        <v>561</v>
      </c>
      <c r="C204" s="383" t="s">
        <v>542</v>
      </c>
      <c r="D204" s="507" t="s">
        <v>541</v>
      </c>
    </row>
    <row r="205" spans="1:4" ht="12.75" customHeight="1">
      <c r="A205" s="381"/>
      <c r="B205" s="501"/>
      <c r="C205" s="401"/>
      <c r="D205" s="376"/>
    </row>
    <row r="206" spans="1:4" ht="12.75" customHeight="1">
      <c r="A206" s="502" t="s">
        <v>661</v>
      </c>
      <c r="B206" s="501"/>
      <c r="C206" s="380"/>
      <c r="D206" s="397"/>
    </row>
    <row r="207" spans="1:4" ht="12.75" customHeight="1">
      <c r="A207" s="499">
        <v>68.13</v>
      </c>
      <c r="B207" s="498" t="s">
        <v>809</v>
      </c>
      <c r="C207" s="497">
        <v>4680</v>
      </c>
      <c r="D207" s="492">
        <v>1987</v>
      </c>
    </row>
    <row r="208" spans="1:4" ht="12.75" customHeight="1">
      <c r="A208" s="499">
        <v>68.14</v>
      </c>
      <c r="B208" s="498" t="s">
        <v>808</v>
      </c>
      <c r="C208" s="497">
        <v>2442</v>
      </c>
      <c r="D208" s="492">
        <v>892</v>
      </c>
    </row>
    <row r="209" spans="1:4" ht="12.75" customHeight="1">
      <c r="A209" s="499">
        <v>68.15</v>
      </c>
      <c r="B209" s="498" t="s">
        <v>807</v>
      </c>
      <c r="C209" s="497">
        <v>2165</v>
      </c>
      <c r="D209" s="492">
        <v>935</v>
      </c>
    </row>
    <row r="210" spans="1:4" ht="12.75" customHeight="1">
      <c r="A210" s="499">
        <v>68.16</v>
      </c>
      <c r="B210" s="498" t="s">
        <v>806</v>
      </c>
      <c r="C210" s="497">
        <v>2411</v>
      </c>
      <c r="D210" s="492">
        <v>573</v>
      </c>
    </row>
    <row r="211" spans="1:4" ht="12.75" customHeight="1">
      <c r="A211" s="499">
        <v>68.17</v>
      </c>
      <c r="B211" s="498" t="s">
        <v>805</v>
      </c>
      <c r="C211" s="497">
        <v>4809</v>
      </c>
      <c r="D211" s="492">
        <v>1144</v>
      </c>
    </row>
    <row r="212" spans="1:4" ht="12.75" customHeight="1">
      <c r="A212" s="499">
        <v>68.18</v>
      </c>
      <c r="B212" s="498" t="s">
        <v>804</v>
      </c>
      <c r="C212" s="497">
        <v>1695</v>
      </c>
      <c r="D212" s="492">
        <v>761</v>
      </c>
    </row>
    <row r="213" spans="1:4" ht="12.75" customHeight="1">
      <c r="A213" s="499">
        <v>68.19</v>
      </c>
      <c r="B213" s="498" t="s">
        <v>803</v>
      </c>
      <c r="C213" s="497">
        <v>2646</v>
      </c>
      <c r="D213" s="492">
        <v>1203</v>
      </c>
    </row>
    <row r="214" spans="1:4" ht="12.75" customHeight="1">
      <c r="A214" s="499">
        <v>69</v>
      </c>
      <c r="B214" s="498" t="s">
        <v>802</v>
      </c>
      <c r="C214" s="497">
        <v>3879</v>
      </c>
      <c r="D214" s="492">
        <v>1050</v>
      </c>
    </row>
    <row r="215" spans="1:4" ht="12.75" customHeight="1">
      <c r="A215" s="499">
        <v>70.01</v>
      </c>
      <c r="B215" s="498" t="s">
        <v>801</v>
      </c>
      <c r="C215" s="497">
        <v>1565</v>
      </c>
      <c r="D215" s="492">
        <v>618</v>
      </c>
    </row>
    <row r="216" spans="1:4" ht="12.75" customHeight="1">
      <c r="A216" s="499">
        <v>70.02</v>
      </c>
      <c r="B216" s="498" t="s">
        <v>800</v>
      </c>
      <c r="C216" s="497">
        <v>2163</v>
      </c>
      <c r="D216" s="492">
        <v>696</v>
      </c>
    </row>
    <row r="217" spans="1:4" ht="12.75" customHeight="1">
      <c r="A217" s="499">
        <v>71</v>
      </c>
      <c r="B217" s="498" t="s">
        <v>799</v>
      </c>
      <c r="C217" s="497">
        <v>3060</v>
      </c>
      <c r="D217" s="492">
        <v>851</v>
      </c>
    </row>
    <row r="218" spans="1:4" ht="12.75" customHeight="1">
      <c r="A218" s="499">
        <v>73.02</v>
      </c>
      <c r="B218" s="498" t="s">
        <v>798</v>
      </c>
      <c r="C218" s="497">
        <v>4172</v>
      </c>
      <c r="D218" s="492">
        <v>1369</v>
      </c>
    </row>
    <row r="219" spans="1:4" ht="12.75" customHeight="1">
      <c r="A219" s="499">
        <v>74</v>
      </c>
      <c r="B219" s="498" t="s">
        <v>797</v>
      </c>
      <c r="C219" s="497">
        <v>7651</v>
      </c>
      <c r="D219" s="492">
        <v>1050</v>
      </c>
    </row>
    <row r="220" spans="1:4" ht="12.75" customHeight="1">
      <c r="A220" s="499">
        <v>75.04</v>
      </c>
      <c r="B220" s="498" t="s">
        <v>796</v>
      </c>
      <c r="C220" s="497">
        <v>3372</v>
      </c>
      <c r="D220" s="492">
        <v>921</v>
      </c>
    </row>
    <row r="221" spans="1:4" ht="12.75" customHeight="1">
      <c r="A221" s="499">
        <v>75.07</v>
      </c>
      <c r="B221" s="498" t="s">
        <v>795</v>
      </c>
      <c r="C221" s="497">
        <v>6626</v>
      </c>
      <c r="D221" s="492">
        <v>1769</v>
      </c>
    </row>
    <row r="222" spans="1:4" ht="12.75" customHeight="1">
      <c r="A222" s="499">
        <v>75.08</v>
      </c>
      <c r="B222" s="498" t="s">
        <v>794</v>
      </c>
      <c r="C222" s="497">
        <v>6994</v>
      </c>
      <c r="D222" s="492">
        <v>2195</v>
      </c>
    </row>
    <row r="223" spans="1:4" ht="12.75" customHeight="1">
      <c r="A223" s="499">
        <v>77.01</v>
      </c>
      <c r="B223" s="498" t="s">
        <v>793</v>
      </c>
      <c r="C223" s="497">
        <v>4921</v>
      </c>
      <c r="D223" s="492">
        <v>1319</v>
      </c>
    </row>
    <row r="224" spans="1:4" ht="12.75" customHeight="1">
      <c r="A224" s="499">
        <v>77.02</v>
      </c>
      <c r="B224" s="498" t="s">
        <v>792</v>
      </c>
      <c r="C224" s="497">
        <v>5487</v>
      </c>
      <c r="D224" s="492">
        <v>1832</v>
      </c>
    </row>
    <row r="225" spans="1:4" ht="12.75" customHeight="1">
      <c r="A225" s="499">
        <v>78.04</v>
      </c>
      <c r="B225" s="498" t="s">
        <v>791</v>
      </c>
      <c r="C225" s="497">
        <v>2005</v>
      </c>
      <c r="D225" s="492">
        <v>660</v>
      </c>
    </row>
    <row r="226" spans="1:4" ht="12.75" customHeight="1">
      <c r="A226" s="499">
        <v>78.07</v>
      </c>
      <c r="B226" s="498" t="s">
        <v>790</v>
      </c>
      <c r="C226" s="497">
        <v>5292</v>
      </c>
      <c r="D226" s="492">
        <v>2697</v>
      </c>
    </row>
    <row r="227" spans="1:4" ht="12.75" customHeight="1">
      <c r="A227" s="499">
        <v>78.08</v>
      </c>
      <c r="B227" s="498" t="s">
        <v>789</v>
      </c>
      <c r="C227" s="497">
        <v>3459</v>
      </c>
      <c r="D227" s="492">
        <v>1201</v>
      </c>
    </row>
    <row r="228" spans="1:4" ht="12.75" customHeight="1">
      <c r="A228" s="499">
        <v>78.09</v>
      </c>
      <c r="B228" s="498" t="s">
        <v>788</v>
      </c>
      <c r="C228" s="497">
        <v>3384</v>
      </c>
      <c r="D228" s="492">
        <v>1192</v>
      </c>
    </row>
    <row r="229" spans="1:4" ht="12.75" customHeight="1">
      <c r="A229" s="499">
        <v>78.12</v>
      </c>
      <c r="B229" s="498" t="s">
        <v>787</v>
      </c>
      <c r="C229" s="497">
        <v>2164</v>
      </c>
      <c r="D229" s="492">
        <v>836</v>
      </c>
    </row>
    <row r="230" spans="1:4" ht="12.75" customHeight="1">
      <c r="A230" s="499">
        <v>78.13</v>
      </c>
      <c r="B230" s="498" t="s">
        <v>786</v>
      </c>
      <c r="C230" s="497">
        <v>2880</v>
      </c>
      <c r="D230" s="492">
        <v>906</v>
      </c>
    </row>
    <row r="231" spans="1:4" ht="12.75" customHeight="1">
      <c r="A231" s="499">
        <v>78.14</v>
      </c>
      <c r="B231" s="498" t="s">
        <v>785</v>
      </c>
      <c r="C231" s="497">
        <v>3416</v>
      </c>
      <c r="D231" s="492">
        <v>1250</v>
      </c>
    </row>
    <row r="232" spans="1:4" ht="12.75" customHeight="1">
      <c r="A232" s="499">
        <v>78.15</v>
      </c>
      <c r="B232" s="498" t="s">
        <v>784</v>
      </c>
      <c r="C232" s="497">
        <v>2034</v>
      </c>
      <c r="D232" s="492">
        <v>723</v>
      </c>
    </row>
    <row r="233" spans="1:4" ht="12.75" customHeight="1">
      <c r="A233" s="499">
        <v>78.16</v>
      </c>
      <c r="B233" s="498" t="s">
        <v>783</v>
      </c>
      <c r="C233" s="497">
        <v>3443</v>
      </c>
      <c r="D233" s="492">
        <v>1353</v>
      </c>
    </row>
    <row r="234" spans="1:4" ht="12.75" customHeight="1">
      <c r="A234" s="499">
        <v>78.17</v>
      </c>
      <c r="B234" s="498" t="s">
        <v>782</v>
      </c>
      <c r="C234" s="497">
        <v>1631</v>
      </c>
      <c r="D234" s="492">
        <v>507</v>
      </c>
    </row>
    <row r="235" spans="1:4" ht="12.75" customHeight="1">
      <c r="A235" s="499">
        <v>80.01</v>
      </c>
      <c r="B235" s="498" t="s">
        <v>781</v>
      </c>
      <c r="C235" s="497">
        <v>2664</v>
      </c>
      <c r="D235" s="492">
        <v>955</v>
      </c>
    </row>
    <row r="236" spans="1:4" ht="12.75" customHeight="1">
      <c r="A236" s="499">
        <v>80.02</v>
      </c>
      <c r="B236" s="498" t="s">
        <v>780</v>
      </c>
      <c r="C236" s="497">
        <v>2897</v>
      </c>
      <c r="D236" s="492">
        <v>889</v>
      </c>
    </row>
    <row r="237" spans="1:4" ht="12.75" customHeight="1">
      <c r="A237" s="499">
        <v>80.05</v>
      </c>
      <c r="B237" s="498" t="s">
        <v>779</v>
      </c>
      <c r="C237" s="497">
        <v>6997</v>
      </c>
      <c r="D237" s="492">
        <v>2148</v>
      </c>
    </row>
    <row r="238" spans="1:4" ht="12.75" customHeight="1">
      <c r="A238" s="499">
        <v>80.08</v>
      </c>
      <c r="B238" s="498" t="s">
        <v>778</v>
      </c>
      <c r="C238" s="497">
        <v>1655</v>
      </c>
      <c r="D238" s="492">
        <v>501</v>
      </c>
    </row>
    <row r="239" spans="1:4" ht="12.75" customHeight="1">
      <c r="A239" s="499">
        <v>80.09</v>
      </c>
      <c r="B239" s="498" t="s">
        <v>777</v>
      </c>
      <c r="C239" s="497">
        <v>2760</v>
      </c>
      <c r="D239" s="492">
        <v>1185</v>
      </c>
    </row>
    <row r="240" spans="1:4" ht="12.75" customHeight="1">
      <c r="A240" s="519">
        <v>80.1</v>
      </c>
      <c r="B240" s="498" t="s">
        <v>776</v>
      </c>
      <c r="C240" s="497">
        <v>2439</v>
      </c>
      <c r="D240" s="492">
        <v>750</v>
      </c>
    </row>
    <row r="241" spans="1:4" ht="12.75" customHeight="1">
      <c r="A241" s="499">
        <v>80.11</v>
      </c>
      <c r="B241" s="498" t="s">
        <v>775</v>
      </c>
      <c r="C241" s="497">
        <v>2697</v>
      </c>
      <c r="D241" s="492">
        <v>820</v>
      </c>
    </row>
    <row r="242" spans="1:4" ht="12.75" customHeight="1">
      <c r="A242" s="499">
        <v>80.12</v>
      </c>
      <c r="B242" s="498" t="s">
        <v>774</v>
      </c>
      <c r="C242" s="497">
        <v>2933</v>
      </c>
      <c r="D242" s="492">
        <v>886</v>
      </c>
    </row>
    <row r="243" spans="1:4" ht="12.75" customHeight="1">
      <c r="A243" s="499">
        <v>80.13</v>
      </c>
      <c r="B243" s="498" t="s">
        <v>773</v>
      </c>
      <c r="C243" s="497">
        <v>2634</v>
      </c>
      <c r="D243" s="492">
        <v>861</v>
      </c>
    </row>
    <row r="244" spans="1:4" ht="12.75" customHeight="1">
      <c r="A244" s="499">
        <v>83.01</v>
      </c>
      <c r="B244" s="498" t="s">
        <v>342</v>
      </c>
      <c r="C244" s="497">
        <v>4553</v>
      </c>
      <c r="D244" s="492">
        <v>1306</v>
      </c>
    </row>
    <row r="245" spans="1:4" ht="12.75" customHeight="1">
      <c r="A245" s="499">
        <v>83.02</v>
      </c>
      <c r="B245" s="498" t="s">
        <v>772</v>
      </c>
      <c r="C245" s="497">
        <v>7253</v>
      </c>
      <c r="D245" s="492">
        <v>1528</v>
      </c>
    </row>
    <row r="246" spans="1:4" ht="12.75" customHeight="1">
      <c r="A246" s="499">
        <v>84.05</v>
      </c>
      <c r="B246" s="498" t="s">
        <v>771</v>
      </c>
      <c r="C246" s="497">
        <v>4988</v>
      </c>
      <c r="D246" s="492">
        <v>1283</v>
      </c>
    </row>
    <row r="247" spans="1:4" ht="12.75" customHeight="1">
      <c r="A247" s="525" t="s">
        <v>34</v>
      </c>
      <c r="B247" s="524"/>
      <c r="C247" s="322"/>
      <c r="D247" s="494"/>
    </row>
    <row r="248" spans="1:4" ht="12.75" customHeight="1">
      <c r="A248" s="523"/>
      <c r="B248" s="363"/>
      <c r="C248" s="358"/>
      <c r="D248" s="361"/>
    </row>
    <row r="249" spans="1:4" ht="12.75" customHeight="1">
      <c r="A249" s="518" t="s">
        <v>308</v>
      </c>
      <c r="B249" s="363"/>
      <c r="C249" s="358"/>
      <c r="D249" s="362"/>
    </row>
    <row r="250" spans="1:4" ht="12.75" customHeight="1">
      <c r="A250" s="518"/>
      <c r="B250" s="363"/>
      <c r="C250" s="358"/>
      <c r="D250" s="362"/>
    </row>
    <row r="251" spans="1:4" ht="15.75" customHeight="1">
      <c r="A251" s="516" t="s">
        <v>564</v>
      </c>
      <c r="B251" s="515"/>
      <c r="C251" s="514"/>
      <c r="D251" s="514"/>
    </row>
    <row r="252" spans="1:4" ht="15.75" customHeight="1">
      <c r="A252" s="516" t="s">
        <v>563</v>
      </c>
      <c r="B252" s="515"/>
      <c r="C252" s="514"/>
      <c r="D252" s="514"/>
    </row>
    <row r="253" spans="1:4" ht="12.75" customHeight="1" thickBot="1">
      <c r="A253" s="387"/>
      <c r="B253" s="387"/>
      <c r="C253" s="358"/>
      <c r="D253" s="386"/>
    </row>
    <row r="254" spans="1:4" ht="34.5" customHeight="1" thickTop="1">
      <c r="A254" s="509" t="s">
        <v>562</v>
      </c>
      <c r="B254" s="508" t="s">
        <v>561</v>
      </c>
      <c r="C254" s="383" t="s">
        <v>542</v>
      </c>
      <c r="D254" s="507" t="s">
        <v>541</v>
      </c>
    </row>
    <row r="255" spans="1:4" ht="12.75" customHeight="1">
      <c r="A255" s="381"/>
      <c r="B255" s="533"/>
      <c r="C255" s="380"/>
      <c r="D255" s="536"/>
    </row>
    <row r="256" spans="1:4" ht="12.75" customHeight="1">
      <c r="A256" s="502" t="s">
        <v>661</v>
      </c>
      <c r="B256" s="533"/>
      <c r="C256" s="380"/>
      <c r="D256" s="535"/>
    </row>
    <row r="257" spans="1:4" ht="12.75" customHeight="1">
      <c r="A257" s="499">
        <v>84.07</v>
      </c>
      <c r="B257" s="498" t="s">
        <v>298</v>
      </c>
      <c r="C257" s="497">
        <v>3778</v>
      </c>
      <c r="D257" s="492">
        <v>1113</v>
      </c>
    </row>
    <row r="258" spans="1:4" ht="12.75" customHeight="1">
      <c r="A258" s="499">
        <v>84.08</v>
      </c>
      <c r="B258" s="498" t="s">
        <v>770</v>
      </c>
      <c r="C258" s="497">
        <v>9057</v>
      </c>
      <c r="D258" s="492">
        <v>2807</v>
      </c>
    </row>
    <row r="259" spans="1:4" ht="12.75" customHeight="1">
      <c r="A259" s="519">
        <v>84.1</v>
      </c>
      <c r="B259" s="498" t="s">
        <v>769</v>
      </c>
      <c r="C259" s="497">
        <v>6931</v>
      </c>
      <c r="D259" s="492">
        <v>1945</v>
      </c>
    </row>
    <row r="260" spans="1:4" ht="12.75" customHeight="1">
      <c r="A260" s="499">
        <v>84.11</v>
      </c>
      <c r="B260" s="498" t="s">
        <v>768</v>
      </c>
      <c r="C260" s="497">
        <v>3609</v>
      </c>
      <c r="D260" s="492">
        <v>1192</v>
      </c>
    </row>
    <row r="261" spans="1:4" ht="12.75" customHeight="1">
      <c r="A261" s="499">
        <v>84.13</v>
      </c>
      <c r="B261" s="498" t="s">
        <v>767</v>
      </c>
      <c r="C261" s="497">
        <v>3400</v>
      </c>
      <c r="D261" s="492">
        <v>694</v>
      </c>
    </row>
    <row r="262" spans="1:4" ht="12.75" customHeight="1">
      <c r="A262" s="499">
        <v>84.14</v>
      </c>
      <c r="B262" s="498" t="s">
        <v>766</v>
      </c>
      <c r="C262" s="497">
        <v>2168</v>
      </c>
      <c r="D262" s="492">
        <v>571</v>
      </c>
    </row>
    <row r="263" spans="1:4" ht="12.75" customHeight="1">
      <c r="A263" s="499">
        <v>84.15</v>
      </c>
      <c r="B263" s="498" t="s">
        <v>765</v>
      </c>
      <c r="C263" s="497">
        <v>4275</v>
      </c>
      <c r="D263" s="492">
        <v>1094</v>
      </c>
    </row>
    <row r="264" spans="1:4" ht="12.75" customHeight="1">
      <c r="A264" s="499">
        <v>84.16</v>
      </c>
      <c r="B264" s="498" t="s">
        <v>764</v>
      </c>
      <c r="C264" s="497">
        <v>2217</v>
      </c>
      <c r="D264" s="492">
        <v>722</v>
      </c>
    </row>
    <row r="265" spans="1:4" ht="12.75" customHeight="1">
      <c r="A265" s="499">
        <v>84.17</v>
      </c>
      <c r="B265" s="498" t="s">
        <v>763</v>
      </c>
      <c r="C265" s="497">
        <v>3661</v>
      </c>
      <c r="D265" s="492">
        <v>1358</v>
      </c>
    </row>
    <row r="266" spans="1:4" ht="12.75" customHeight="1">
      <c r="A266" s="499">
        <v>84.18</v>
      </c>
      <c r="B266" s="498" t="s">
        <v>762</v>
      </c>
      <c r="C266" s="497">
        <v>5762</v>
      </c>
      <c r="D266" s="492">
        <v>1432</v>
      </c>
    </row>
    <row r="267" spans="1:4" ht="12.75" customHeight="1">
      <c r="A267" s="499">
        <v>85.02</v>
      </c>
      <c r="B267" s="498" t="s">
        <v>333</v>
      </c>
      <c r="C267" s="497">
        <v>2364</v>
      </c>
      <c r="D267" s="492">
        <v>693</v>
      </c>
    </row>
    <row r="268" spans="1:4" ht="12.75" customHeight="1">
      <c r="A268" s="499">
        <v>86.09</v>
      </c>
      <c r="B268" s="498" t="s">
        <v>761</v>
      </c>
      <c r="C268" s="497">
        <v>2179</v>
      </c>
      <c r="D268" s="492">
        <v>703</v>
      </c>
    </row>
    <row r="269" spans="1:4" ht="12.75" customHeight="1">
      <c r="A269" s="519">
        <v>86.1</v>
      </c>
      <c r="B269" s="498" t="s">
        <v>760</v>
      </c>
      <c r="C269" s="497">
        <v>1240</v>
      </c>
      <c r="D269" s="492">
        <v>520</v>
      </c>
    </row>
    <row r="270" spans="1:4" ht="12.75" customHeight="1">
      <c r="A270" s="499">
        <v>86.11</v>
      </c>
      <c r="B270" s="498" t="s">
        <v>759</v>
      </c>
      <c r="C270" s="497">
        <v>62</v>
      </c>
      <c r="D270" s="492">
        <v>1</v>
      </c>
    </row>
    <row r="271" spans="1:4" ht="12.75" customHeight="1">
      <c r="A271" s="499">
        <v>86.23</v>
      </c>
      <c r="B271" s="498" t="s">
        <v>758</v>
      </c>
      <c r="C271" s="497">
        <v>4408</v>
      </c>
      <c r="D271" s="492">
        <v>1172</v>
      </c>
    </row>
    <row r="272" spans="1:4" ht="12.75" customHeight="1">
      <c r="A272" s="499">
        <v>86.24</v>
      </c>
      <c r="B272" s="498" t="s">
        <v>757</v>
      </c>
      <c r="C272" s="497">
        <v>3069</v>
      </c>
      <c r="D272" s="492">
        <v>866</v>
      </c>
    </row>
    <row r="273" spans="1:4" ht="12.75" customHeight="1">
      <c r="A273" s="499">
        <v>86.25</v>
      </c>
      <c r="B273" s="498" t="s">
        <v>756</v>
      </c>
      <c r="C273" s="497">
        <v>4032</v>
      </c>
      <c r="D273" s="492">
        <v>1058</v>
      </c>
    </row>
    <row r="274" spans="1:4" ht="12.75" customHeight="1">
      <c r="A274" s="499">
        <v>86.26</v>
      </c>
      <c r="B274" s="498" t="s">
        <v>755</v>
      </c>
      <c r="C274" s="497">
        <v>3973</v>
      </c>
      <c r="D274" s="492">
        <v>1058</v>
      </c>
    </row>
    <row r="275" spans="1:4" ht="12.75" customHeight="1">
      <c r="A275" s="499">
        <v>86.27</v>
      </c>
      <c r="B275" s="498" t="s">
        <v>754</v>
      </c>
      <c r="C275" s="497">
        <v>9793</v>
      </c>
      <c r="D275" s="492">
        <v>2715</v>
      </c>
    </row>
    <row r="276" spans="1:4" ht="12.75" customHeight="1">
      <c r="A276" s="499">
        <v>86.28</v>
      </c>
      <c r="B276" s="498" t="s">
        <v>753</v>
      </c>
      <c r="C276" s="497">
        <v>3847</v>
      </c>
      <c r="D276" s="492">
        <v>1136</v>
      </c>
    </row>
    <row r="277" spans="1:4" ht="12.75" customHeight="1">
      <c r="A277" s="499">
        <v>86.29</v>
      </c>
      <c r="B277" s="498" t="s">
        <v>752</v>
      </c>
      <c r="C277" s="497">
        <v>2110</v>
      </c>
      <c r="D277" s="492">
        <v>637</v>
      </c>
    </row>
    <row r="278" spans="1:4" ht="12.75" customHeight="1">
      <c r="A278" s="519">
        <v>86.3</v>
      </c>
      <c r="B278" s="498" t="s">
        <v>751</v>
      </c>
      <c r="C278" s="497">
        <v>2779</v>
      </c>
      <c r="D278" s="492">
        <v>858</v>
      </c>
    </row>
    <row r="279" spans="1:4" ht="12.75" customHeight="1">
      <c r="A279" s="499">
        <v>86.31</v>
      </c>
      <c r="B279" s="498" t="s">
        <v>750</v>
      </c>
      <c r="C279" s="497">
        <v>3226</v>
      </c>
      <c r="D279" s="492">
        <v>1103</v>
      </c>
    </row>
    <row r="280" spans="1:4" ht="12.75" customHeight="1">
      <c r="A280" s="499">
        <v>86.32</v>
      </c>
      <c r="B280" s="498" t="s">
        <v>749</v>
      </c>
      <c r="C280" s="497">
        <v>5317</v>
      </c>
      <c r="D280" s="492">
        <v>1397</v>
      </c>
    </row>
    <row r="281" spans="1:4" ht="12.75" customHeight="1">
      <c r="A281" s="499">
        <v>86.33</v>
      </c>
      <c r="B281" s="498" t="s">
        <v>748</v>
      </c>
      <c r="C281" s="497">
        <v>2726</v>
      </c>
      <c r="D281" s="492">
        <v>866</v>
      </c>
    </row>
    <row r="282" spans="1:4" ht="12.75" customHeight="1">
      <c r="A282" s="499">
        <v>86.34</v>
      </c>
      <c r="B282" s="498" t="s">
        <v>747</v>
      </c>
      <c r="C282" s="497">
        <v>2800</v>
      </c>
      <c r="D282" s="492">
        <v>927</v>
      </c>
    </row>
    <row r="283" spans="1:4" ht="12.75" customHeight="1">
      <c r="A283" s="499">
        <v>87.02</v>
      </c>
      <c r="B283" s="498" t="s">
        <v>746</v>
      </c>
      <c r="C283" s="497">
        <v>6490</v>
      </c>
      <c r="D283" s="492">
        <v>1727</v>
      </c>
    </row>
    <row r="284" spans="1:4" ht="12.75" customHeight="1">
      <c r="A284" s="499">
        <v>87.04</v>
      </c>
      <c r="B284" s="498" t="s">
        <v>745</v>
      </c>
      <c r="C284" s="497">
        <v>3331</v>
      </c>
      <c r="D284" s="492">
        <v>783</v>
      </c>
    </row>
    <row r="285" spans="1:4" ht="12.75" customHeight="1">
      <c r="A285" s="499">
        <v>87.05</v>
      </c>
      <c r="B285" s="498" t="s">
        <v>744</v>
      </c>
      <c r="C285" s="497">
        <v>3250</v>
      </c>
      <c r="D285" s="492">
        <v>790</v>
      </c>
    </row>
    <row r="286" spans="1:4" ht="12.75" customHeight="1">
      <c r="A286" s="499">
        <v>87.06</v>
      </c>
      <c r="B286" s="498" t="s">
        <v>743</v>
      </c>
      <c r="C286" s="497">
        <v>3650</v>
      </c>
      <c r="D286" s="492">
        <v>943</v>
      </c>
    </row>
    <row r="287" spans="1:4" ht="12.75" customHeight="1">
      <c r="A287" s="499">
        <v>87.07</v>
      </c>
      <c r="B287" s="498" t="s">
        <v>742</v>
      </c>
      <c r="C287" s="497">
        <v>6985</v>
      </c>
      <c r="D287" s="492">
        <v>1366</v>
      </c>
    </row>
    <row r="288" spans="1:4" ht="12.75" customHeight="1">
      <c r="A288" s="499">
        <v>88.01</v>
      </c>
      <c r="B288" s="498" t="s">
        <v>741</v>
      </c>
      <c r="C288" s="497">
        <v>4056</v>
      </c>
      <c r="D288" s="492">
        <v>835</v>
      </c>
    </row>
    <row r="289" spans="1:4" ht="12.75" customHeight="1">
      <c r="A289" s="499">
        <v>88.02</v>
      </c>
      <c r="B289" s="498" t="s">
        <v>740</v>
      </c>
      <c r="C289" s="497">
        <v>5304</v>
      </c>
      <c r="D289" s="492">
        <v>1203</v>
      </c>
    </row>
    <row r="290" spans="1:4" ht="12.75" customHeight="1">
      <c r="A290" s="499">
        <v>89.06</v>
      </c>
      <c r="B290" s="498" t="s">
        <v>739</v>
      </c>
      <c r="C290" s="497">
        <v>4026</v>
      </c>
      <c r="D290" s="492">
        <v>1350</v>
      </c>
    </row>
    <row r="291" spans="1:4" ht="12.75" customHeight="1">
      <c r="A291" s="499">
        <v>89.09</v>
      </c>
      <c r="B291" s="498" t="s">
        <v>738</v>
      </c>
      <c r="C291" s="497">
        <v>3820</v>
      </c>
      <c r="D291" s="492">
        <v>1305</v>
      </c>
    </row>
    <row r="292" spans="1:4" ht="12.75" customHeight="1">
      <c r="A292" s="499">
        <v>89.12</v>
      </c>
      <c r="B292" s="498" t="s">
        <v>737</v>
      </c>
      <c r="C292" s="497">
        <v>3103</v>
      </c>
      <c r="D292" s="492">
        <v>631</v>
      </c>
    </row>
    <row r="293" spans="1:4" ht="12.75" customHeight="1">
      <c r="A293" s="499">
        <v>89.13</v>
      </c>
      <c r="B293" s="498" t="s">
        <v>736</v>
      </c>
      <c r="C293" s="497">
        <v>5128</v>
      </c>
      <c r="D293" s="492">
        <v>1022</v>
      </c>
    </row>
    <row r="294" spans="1:4" ht="12.75" customHeight="1">
      <c r="A294" s="499">
        <v>89.17</v>
      </c>
      <c r="B294" s="498" t="s">
        <v>735</v>
      </c>
      <c r="C294" s="497">
        <v>4579</v>
      </c>
      <c r="D294" s="492">
        <v>1553</v>
      </c>
    </row>
    <row r="295" spans="1:4" ht="12.75" customHeight="1">
      <c r="A295" s="499">
        <v>89.18</v>
      </c>
      <c r="B295" s="498" t="s">
        <v>734</v>
      </c>
      <c r="C295" s="497">
        <v>5529</v>
      </c>
      <c r="D295" s="492">
        <v>1775</v>
      </c>
    </row>
    <row r="296" spans="1:4" ht="12.75" customHeight="1">
      <c r="A296" s="499">
        <v>89.21</v>
      </c>
      <c r="B296" s="498" t="s">
        <v>289</v>
      </c>
      <c r="C296" s="497">
        <v>3121</v>
      </c>
      <c r="D296" s="492">
        <v>697</v>
      </c>
    </row>
    <row r="297" spans="1:4" ht="12.75" customHeight="1">
      <c r="A297" s="525"/>
      <c r="B297" s="534"/>
      <c r="C297" s="322"/>
      <c r="D297" s="494"/>
    </row>
    <row r="298" spans="1:4" ht="12.75" customHeight="1">
      <c r="A298" s="523"/>
      <c r="B298" s="392"/>
      <c r="C298" s="358"/>
      <c r="D298" s="361"/>
    </row>
    <row r="299" spans="1:4" ht="12.75" customHeight="1">
      <c r="A299" s="518" t="s">
        <v>308</v>
      </c>
      <c r="B299" s="505"/>
      <c r="C299" s="358"/>
      <c r="D299" s="361"/>
    </row>
    <row r="300" spans="1:4" ht="12.75" customHeight="1">
      <c r="A300" s="518"/>
      <c r="B300" s="505"/>
      <c r="C300" s="358"/>
      <c r="D300" s="361"/>
    </row>
    <row r="301" spans="1:4" ht="15.75" customHeight="1">
      <c r="A301" s="516" t="s">
        <v>564</v>
      </c>
      <c r="B301" s="515"/>
      <c r="C301" s="514"/>
      <c r="D301" s="514"/>
    </row>
    <row r="302" spans="1:4" ht="15.75" customHeight="1">
      <c r="A302" s="516" t="s">
        <v>563</v>
      </c>
      <c r="B302" s="515"/>
      <c r="C302" s="514"/>
      <c r="D302" s="514"/>
    </row>
    <row r="303" spans="1:4" ht="12.75" customHeight="1" thickBot="1">
      <c r="A303" s="532"/>
      <c r="B303" s="515"/>
      <c r="C303" s="358"/>
      <c r="D303" s="514"/>
    </row>
    <row r="304" spans="1:4" ht="34.5" customHeight="1" thickTop="1">
      <c r="A304" s="509" t="s">
        <v>562</v>
      </c>
      <c r="B304" s="508" t="s">
        <v>561</v>
      </c>
      <c r="C304" s="383" t="s">
        <v>542</v>
      </c>
      <c r="D304" s="507" t="s">
        <v>541</v>
      </c>
    </row>
    <row r="305" spans="1:4" ht="12.75" customHeight="1">
      <c r="A305" s="381"/>
      <c r="B305" s="533"/>
      <c r="C305" s="380"/>
      <c r="D305" s="376"/>
    </row>
    <row r="306" spans="1:4" ht="12.75" customHeight="1">
      <c r="A306" s="502" t="s">
        <v>661</v>
      </c>
      <c r="B306" s="533"/>
      <c r="C306" s="380"/>
      <c r="D306" s="397"/>
    </row>
    <row r="307" spans="1:4" ht="12.75" customHeight="1">
      <c r="A307" s="499">
        <v>89.26</v>
      </c>
      <c r="B307" s="498" t="s">
        <v>733</v>
      </c>
      <c r="C307" s="497">
        <v>1742</v>
      </c>
      <c r="D307" s="492">
        <v>721</v>
      </c>
    </row>
    <row r="308" spans="1:4" ht="12.75" customHeight="1">
      <c r="A308" s="499">
        <v>89.28</v>
      </c>
      <c r="B308" s="498" t="s">
        <v>732</v>
      </c>
      <c r="C308" s="497">
        <v>4102</v>
      </c>
      <c r="D308" s="492">
        <v>1318</v>
      </c>
    </row>
    <row r="309" spans="1:4" ht="12.75" customHeight="1">
      <c r="A309" s="499">
        <v>89.29</v>
      </c>
      <c r="B309" s="498" t="s">
        <v>731</v>
      </c>
      <c r="C309" s="497">
        <v>4906</v>
      </c>
      <c r="D309" s="492">
        <v>2057</v>
      </c>
    </row>
    <row r="310" spans="1:4" ht="12.75" customHeight="1">
      <c r="A310" s="519">
        <v>89.3</v>
      </c>
      <c r="B310" s="498" t="s">
        <v>730</v>
      </c>
      <c r="C310" s="497">
        <v>2416</v>
      </c>
      <c r="D310" s="492">
        <v>838</v>
      </c>
    </row>
    <row r="311" spans="1:4" ht="12.75" customHeight="1">
      <c r="A311" s="499">
        <v>89.31</v>
      </c>
      <c r="B311" s="498" t="s">
        <v>729</v>
      </c>
      <c r="C311" s="497">
        <v>3224</v>
      </c>
      <c r="D311" s="492">
        <v>826</v>
      </c>
    </row>
    <row r="312" spans="1:4" ht="12.75" customHeight="1">
      <c r="A312" s="499">
        <v>89.32</v>
      </c>
      <c r="B312" s="498" t="s">
        <v>728</v>
      </c>
      <c r="C312" s="497">
        <v>2645</v>
      </c>
      <c r="D312" s="492">
        <v>840</v>
      </c>
    </row>
    <row r="313" spans="1:4" ht="12.75" customHeight="1">
      <c r="A313" s="499">
        <v>89.33</v>
      </c>
      <c r="B313" s="498" t="s">
        <v>727</v>
      </c>
      <c r="C313" s="497">
        <v>3223</v>
      </c>
      <c r="D313" s="492">
        <v>1058</v>
      </c>
    </row>
    <row r="314" spans="1:4" ht="12.75" customHeight="1">
      <c r="A314" s="499">
        <v>89.34</v>
      </c>
      <c r="B314" s="498" t="s">
        <v>726</v>
      </c>
      <c r="C314" s="497">
        <v>3526</v>
      </c>
      <c r="D314" s="492">
        <v>1038</v>
      </c>
    </row>
    <row r="315" spans="1:4" ht="12.75" customHeight="1">
      <c r="A315" s="499">
        <v>89.35</v>
      </c>
      <c r="B315" s="498" t="s">
        <v>725</v>
      </c>
      <c r="C315" s="497">
        <v>3931</v>
      </c>
      <c r="D315" s="492">
        <v>1161</v>
      </c>
    </row>
    <row r="316" spans="1:4" ht="12.75" customHeight="1">
      <c r="A316" s="499">
        <v>89.36</v>
      </c>
      <c r="B316" s="498" t="s">
        <v>724</v>
      </c>
      <c r="C316" s="497">
        <v>3275</v>
      </c>
      <c r="D316" s="492">
        <v>862</v>
      </c>
    </row>
    <row r="317" spans="1:4" ht="12.75" customHeight="1">
      <c r="A317" s="499">
        <v>89.37</v>
      </c>
      <c r="B317" s="498" t="s">
        <v>723</v>
      </c>
      <c r="C317" s="497">
        <v>1737</v>
      </c>
      <c r="D317" s="492">
        <v>475</v>
      </c>
    </row>
    <row r="318" spans="1:4" ht="12.75" customHeight="1">
      <c r="A318" s="499">
        <v>89.38</v>
      </c>
      <c r="B318" s="498" t="s">
        <v>722</v>
      </c>
      <c r="C318" s="497">
        <v>3242</v>
      </c>
      <c r="D318" s="492">
        <v>759</v>
      </c>
    </row>
    <row r="319" spans="1:4" ht="12.75" customHeight="1">
      <c r="A319" s="499">
        <v>89.39</v>
      </c>
      <c r="B319" s="498" t="s">
        <v>721</v>
      </c>
      <c r="C319" s="497">
        <v>2595</v>
      </c>
      <c r="D319" s="492">
        <v>1090</v>
      </c>
    </row>
    <row r="320" spans="1:4" ht="12.75" customHeight="1">
      <c r="A320" s="519">
        <v>89.4</v>
      </c>
      <c r="B320" s="498" t="s">
        <v>720</v>
      </c>
      <c r="C320" s="497">
        <v>2936</v>
      </c>
      <c r="D320" s="492">
        <v>843</v>
      </c>
    </row>
    <row r="321" spans="1:4" ht="12.75" customHeight="1">
      <c r="A321" s="499">
        <v>89.41</v>
      </c>
      <c r="B321" s="498" t="s">
        <v>719</v>
      </c>
      <c r="C321" s="497">
        <v>1934</v>
      </c>
      <c r="D321" s="492">
        <v>602</v>
      </c>
    </row>
    <row r="322" spans="1:4" ht="12.75" customHeight="1">
      <c r="A322" s="499">
        <v>89.42</v>
      </c>
      <c r="B322" s="498" t="s">
        <v>718</v>
      </c>
      <c r="C322" s="497">
        <v>2370</v>
      </c>
      <c r="D322" s="492">
        <v>733</v>
      </c>
    </row>
    <row r="323" spans="1:4" ht="12.75" customHeight="1">
      <c r="A323" s="499">
        <v>89.43</v>
      </c>
      <c r="B323" s="498" t="s">
        <v>717</v>
      </c>
      <c r="C323" s="497">
        <v>1372</v>
      </c>
      <c r="D323" s="492">
        <v>428</v>
      </c>
    </row>
    <row r="324" spans="1:4" ht="12.75" customHeight="1">
      <c r="A324" s="499">
        <v>89.44</v>
      </c>
      <c r="B324" s="498" t="s">
        <v>716</v>
      </c>
      <c r="C324" s="497">
        <v>3517</v>
      </c>
      <c r="D324" s="492">
        <v>1204</v>
      </c>
    </row>
    <row r="325" spans="1:4" ht="12.75" customHeight="1">
      <c r="A325" s="499">
        <v>89.45</v>
      </c>
      <c r="B325" s="498" t="s">
        <v>715</v>
      </c>
      <c r="C325" s="497">
        <v>1436</v>
      </c>
      <c r="D325" s="492">
        <v>501</v>
      </c>
    </row>
    <row r="326" spans="1:4" ht="12.75" customHeight="1">
      <c r="A326" s="499">
        <v>89.46</v>
      </c>
      <c r="B326" s="498" t="s">
        <v>714</v>
      </c>
      <c r="C326" s="497">
        <v>2910</v>
      </c>
      <c r="D326" s="492">
        <v>1115</v>
      </c>
    </row>
    <row r="327" spans="1:4" ht="12.75" customHeight="1">
      <c r="A327" s="499">
        <v>89.47</v>
      </c>
      <c r="B327" s="498" t="s">
        <v>713</v>
      </c>
      <c r="C327" s="497">
        <v>1846</v>
      </c>
      <c r="D327" s="492">
        <v>726</v>
      </c>
    </row>
    <row r="328" spans="1:4" ht="12.75" customHeight="1">
      <c r="A328" s="499">
        <v>89.48</v>
      </c>
      <c r="B328" s="498" t="s">
        <v>712</v>
      </c>
      <c r="C328" s="497">
        <v>2839</v>
      </c>
      <c r="D328" s="492">
        <v>1116</v>
      </c>
    </row>
    <row r="329" spans="1:4" ht="12.75" customHeight="1">
      <c r="A329" s="499">
        <v>89.49</v>
      </c>
      <c r="B329" s="498" t="s">
        <v>711</v>
      </c>
      <c r="C329" s="497">
        <v>1540</v>
      </c>
      <c r="D329" s="492">
        <v>589</v>
      </c>
    </row>
    <row r="330" spans="1:4" ht="12.75" customHeight="1">
      <c r="A330" s="519">
        <v>89.5</v>
      </c>
      <c r="B330" s="498" t="s">
        <v>710</v>
      </c>
      <c r="C330" s="497">
        <v>2068</v>
      </c>
      <c r="D330" s="492">
        <v>529</v>
      </c>
    </row>
    <row r="331" spans="1:4" ht="12.75" customHeight="1">
      <c r="A331" s="499">
        <v>89.51</v>
      </c>
      <c r="B331" s="498" t="s">
        <v>709</v>
      </c>
      <c r="C331" s="497">
        <v>2101</v>
      </c>
      <c r="D331" s="492">
        <v>524</v>
      </c>
    </row>
    <row r="332" spans="1:4" ht="12.75" customHeight="1">
      <c r="A332" s="499">
        <v>89.52</v>
      </c>
      <c r="B332" s="498" t="s">
        <v>708</v>
      </c>
      <c r="C332" s="497">
        <v>6000</v>
      </c>
      <c r="D332" s="492">
        <v>2323</v>
      </c>
    </row>
    <row r="333" spans="1:4" ht="12.75" customHeight="1">
      <c r="A333" s="499">
        <v>90</v>
      </c>
      <c r="B333" s="498" t="s">
        <v>707</v>
      </c>
      <c r="C333" s="497">
        <v>2412</v>
      </c>
      <c r="D333" s="492">
        <v>580</v>
      </c>
    </row>
    <row r="334" spans="1:4" ht="12.75" customHeight="1">
      <c r="A334" s="499">
        <v>91</v>
      </c>
      <c r="B334" s="498" t="s">
        <v>706</v>
      </c>
      <c r="C334" s="497">
        <v>5684</v>
      </c>
      <c r="D334" s="492">
        <v>1321</v>
      </c>
    </row>
    <row r="335" spans="1:4" ht="12.75" customHeight="1">
      <c r="A335" s="499">
        <v>92.01</v>
      </c>
      <c r="B335" s="498" t="s">
        <v>705</v>
      </c>
      <c r="C335" s="497">
        <v>3423</v>
      </c>
      <c r="D335" s="492">
        <v>1020</v>
      </c>
    </row>
    <row r="336" spans="1:4" ht="12.75" customHeight="1">
      <c r="A336" s="499">
        <v>92.02</v>
      </c>
      <c r="B336" s="498" t="s">
        <v>704</v>
      </c>
      <c r="C336" s="497">
        <v>2762</v>
      </c>
      <c r="D336" s="492">
        <v>826</v>
      </c>
    </row>
    <row r="337" spans="1:4" ht="12.75" customHeight="1">
      <c r="A337" s="499">
        <v>92.03</v>
      </c>
      <c r="B337" s="498" t="s">
        <v>703</v>
      </c>
      <c r="C337" s="497">
        <v>2260</v>
      </c>
      <c r="D337" s="492">
        <v>720</v>
      </c>
    </row>
    <row r="338" spans="1:4" ht="12.75" customHeight="1">
      <c r="A338" s="499">
        <v>93.01</v>
      </c>
      <c r="B338" s="498" t="s">
        <v>702</v>
      </c>
      <c r="C338" s="497">
        <v>1575</v>
      </c>
      <c r="D338" s="492">
        <v>467</v>
      </c>
    </row>
    <row r="339" spans="1:4" ht="12.75" customHeight="1">
      <c r="A339" s="499">
        <v>93.02</v>
      </c>
      <c r="B339" s="498" t="s">
        <v>701</v>
      </c>
      <c r="C339" s="497">
        <v>3324</v>
      </c>
      <c r="D339" s="492">
        <v>1103</v>
      </c>
    </row>
    <row r="340" spans="1:4" ht="12.75" customHeight="1">
      <c r="A340" s="499">
        <v>94.01</v>
      </c>
      <c r="B340" s="498" t="s">
        <v>700</v>
      </c>
      <c r="C340" s="497">
        <v>1471</v>
      </c>
      <c r="D340" s="492">
        <v>562</v>
      </c>
    </row>
    <row r="341" spans="1:4" ht="12.75" customHeight="1">
      <c r="A341" s="499">
        <v>94.02</v>
      </c>
      <c r="B341" s="498" t="s">
        <v>699</v>
      </c>
      <c r="C341" s="497">
        <v>3843</v>
      </c>
      <c r="D341" s="492">
        <v>1299</v>
      </c>
    </row>
    <row r="342" spans="1:4" ht="12.75" customHeight="1">
      <c r="A342" s="499">
        <v>95.07</v>
      </c>
      <c r="B342" s="498" t="s">
        <v>698</v>
      </c>
      <c r="C342" s="497">
        <v>2734</v>
      </c>
      <c r="D342" s="492">
        <v>340</v>
      </c>
    </row>
    <row r="343" spans="1:4" ht="12.75" customHeight="1">
      <c r="A343" s="499">
        <v>95.08</v>
      </c>
      <c r="B343" s="498" t="s">
        <v>697</v>
      </c>
      <c r="C343" s="497">
        <v>991</v>
      </c>
      <c r="D343" s="492">
        <v>331</v>
      </c>
    </row>
    <row r="344" spans="1:4" ht="12.75" customHeight="1">
      <c r="A344" s="499">
        <v>95.09</v>
      </c>
      <c r="B344" s="498" t="s">
        <v>696</v>
      </c>
      <c r="C344" s="497">
        <v>2643</v>
      </c>
      <c r="D344" s="492">
        <v>735</v>
      </c>
    </row>
    <row r="345" spans="1:4" ht="12.75" customHeight="1">
      <c r="A345" s="519">
        <v>95.1</v>
      </c>
      <c r="B345" s="498" t="s">
        <v>695</v>
      </c>
      <c r="C345" s="497">
        <v>1255</v>
      </c>
      <c r="D345" s="492">
        <v>394</v>
      </c>
    </row>
    <row r="346" spans="1:4" ht="12.75" customHeight="1">
      <c r="A346" s="499">
        <v>95.11</v>
      </c>
      <c r="B346" s="498" t="s">
        <v>694</v>
      </c>
      <c r="C346" s="497">
        <v>2546</v>
      </c>
      <c r="D346" s="492">
        <v>819</v>
      </c>
    </row>
    <row r="347" spans="1:4" ht="12.75" customHeight="1">
      <c r="A347" s="530"/>
      <c r="B347" s="529"/>
      <c r="C347" s="528"/>
      <c r="D347" s="527"/>
    </row>
    <row r="348" spans="1:4" ht="12.75" customHeight="1">
      <c r="A348" s="523"/>
      <c r="B348" s="392"/>
      <c r="C348" s="392"/>
      <c r="D348" s="361"/>
    </row>
    <row r="349" spans="1:4" ht="12.75" customHeight="1">
      <c r="A349" s="518" t="s">
        <v>308</v>
      </c>
      <c r="B349" s="505"/>
      <c r="C349" s="392"/>
      <c r="D349" s="361"/>
    </row>
    <row r="350" spans="1:4" ht="12.75" customHeight="1">
      <c r="A350" s="518"/>
      <c r="B350" s="505"/>
      <c r="C350" s="392"/>
      <c r="D350" s="361"/>
    </row>
    <row r="351" spans="1:4" ht="15.75" customHeight="1">
      <c r="A351" s="516" t="s">
        <v>564</v>
      </c>
      <c r="B351" s="515"/>
      <c r="C351" s="514"/>
      <c r="D351" s="514"/>
    </row>
    <row r="352" spans="1:4" ht="15.75" customHeight="1">
      <c r="A352" s="516" t="s">
        <v>563</v>
      </c>
      <c r="B352" s="515"/>
      <c r="C352" s="514"/>
      <c r="D352" s="514"/>
    </row>
    <row r="353" spans="1:4" ht="12.75" customHeight="1" thickBot="1">
      <c r="A353" s="532"/>
      <c r="B353" s="515"/>
      <c r="C353" s="358"/>
      <c r="D353" s="514"/>
    </row>
    <row r="354" spans="1:4" ht="34.5" customHeight="1" thickTop="1">
      <c r="A354" s="509" t="s">
        <v>562</v>
      </c>
      <c r="B354" s="508" t="s">
        <v>561</v>
      </c>
      <c r="C354" s="383" t="s">
        <v>542</v>
      </c>
      <c r="D354" s="507" t="s">
        <v>541</v>
      </c>
    </row>
    <row r="355" spans="1:4" ht="12.75" customHeight="1">
      <c r="A355" s="381"/>
      <c r="B355" s="533"/>
      <c r="C355" s="380"/>
      <c r="D355" s="376"/>
    </row>
    <row r="356" spans="1:4" ht="12.75" customHeight="1">
      <c r="A356" s="502" t="s">
        <v>661</v>
      </c>
      <c r="B356" s="533"/>
      <c r="C356" s="380"/>
      <c r="D356" s="397"/>
    </row>
    <row r="357" spans="1:4" ht="12.75" customHeight="1">
      <c r="A357" s="499">
        <v>95.12</v>
      </c>
      <c r="B357" s="498" t="s">
        <v>693</v>
      </c>
      <c r="C357" s="497">
        <v>4735</v>
      </c>
      <c r="D357" s="492">
        <v>575</v>
      </c>
    </row>
    <row r="358" spans="1:4" ht="12.75" customHeight="1">
      <c r="A358" s="499">
        <v>96.08</v>
      </c>
      <c r="B358" s="498" t="s">
        <v>692</v>
      </c>
      <c r="C358" s="497">
        <v>5664</v>
      </c>
      <c r="D358" s="492">
        <v>1351</v>
      </c>
    </row>
    <row r="359" spans="1:4" ht="12.75" customHeight="1">
      <c r="A359" s="499">
        <v>96.09</v>
      </c>
      <c r="B359" s="498" t="s">
        <v>691</v>
      </c>
      <c r="C359" s="497">
        <v>5070</v>
      </c>
      <c r="D359" s="492">
        <v>1381</v>
      </c>
    </row>
    <row r="360" spans="1:4" ht="12.75" customHeight="1">
      <c r="A360" s="519">
        <v>96.1</v>
      </c>
      <c r="B360" s="498" t="s">
        <v>690</v>
      </c>
      <c r="C360" s="497">
        <v>7105</v>
      </c>
      <c r="D360" s="492">
        <v>1651</v>
      </c>
    </row>
    <row r="361" spans="1:4" ht="12.75" customHeight="1">
      <c r="A361" s="499">
        <v>97.04</v>
      </c>
      <c r="B361" s="498" t="s">
        <v>689</v>
      </c>
      <c r="C361" s="497">
        <v>3553</v>
      </c>
      <c r="D361" s="492">
        <v>743</v>
      </c>
    </row>
    <row r="362" spans="1:4" ht="12.75" customHeight="1">
      <c r="A362" s="499">
        <v>97.05</v>
      </c>
      <c r="B362" s="498" t="s">
        <v>688</v>
      </c>
      <c r="C362" s="497">
        <v>3640</v>
      </c>
      <c r="D362" s="492">
        <v>968</v>
      </c>
    </row>
    <row r="363" spans="1:4" ht="12.75" customHeight="1">
      <c r="A363" s="499">
        <v>97.06</v>
      </c>
      <c r="B363" s="498" t="s">
        <v>687</v>
      </c>
      <c r="C363" s="497">
        <v>3196</v>
      </c>
      <c r="D363" s="492">
        <v>724</v>
      </c>
    </row>
    <row r="364" spans="1:4" ht="12.75" customHeight="1">
      <c r="A364" s="499">
        <v>97.07</v>
      </c>
      <c r="B364" s="498" t="s">
        <v>686</v>
      </c>
      <c r="C364" s="497">
        <v>6575</v>
      </c>
      <c r="D364" s="492">
        <v>1767</v>
      </c>
    </row>
    <row r="365" spans="1:4" ht="12.75" customHeight="1">
      <c r="A365" s="499">
        <v>98.01</v>
      </c>
      <c r="B365" s="498" t="s">
        <v>685</v>
      </c>
      <c r="C365" s="497">
        <v>3805</v>
      </c>
      <c r="D365" s="492">
        <v>1123</v>
      </c>
    </row>
    <row r="366" spans="1:4" ht="12.75" customHeight="1">
      <c r="A366" s="499">
        <v>98.03</v>
      </c>
      <c r="B366" s="498" t="s">
        <v>684</v>
      </c>
      <c r="C366" s="497">
        <v>2825</v>
      </c>
      <c r="D366" s="492">
        <v>767</v>
      </c>
    </row>
    <row r="367" spans="1:4" ht="12.75" customHeight="1">
      <c r="A367" s="499">
        <v>98.04</v>
      </c>
      <c r="B367" s="498" t="s">
        <v>683</v>
      </c>
      <c r="C367" s="497">
        <v>3660</v>
      </c>
      <c r="D367" s="492">
        <v>916</v>
      </c>
    </row>
    <row r="368" spans="1:4" ht="12.75" customHeight="1">
      <c r="A368" s="499">
        <v>99.02</v>
      </c>
      <c r="B368" s="498" t="s">
        <v>350</v>
      </c>
      <c r="C368" s="497">
        <v>3998</v>
      </c>
      <c r="D368" s="492">
        <v>1217</v>
      </c>
    </row>
    <row r="369" spans="1:4" ht="12.75" customHeight="1">
      <c r="A369" s="499">
        <v>99.05</v>
      </c>
      <c r="B369" s="498" t="s">
        <v>682</v>
      </c>
      <c r="C369" s="497">
        <v>3879</v>
      </c>
      <c r="D369" s="492">
        <v>1182</v>
      </c>
    </row>
    <row r="370" spans="1:4" ht="12.75" customHeight="1">
      <c r="A370" s="499">
        <v>99.06</v>
      </c>
      <c r="B370" s="498" t="s">
        <v>301</v>
      </c>
      <c r="C370" s="497">
        <v>1921</v>
      </c>
      <c r="D370" s="492">
        <v>822</v>
      </c>
    </row>
    <row r="371" spans="1:4" ht="12.75" customHeight="1">
      <c r="A371" s="499">
        <v>100</v>
      </c>
      <c r="B371" s="498" t="s">
        <v>681</v>
      </c>
      <c r="C371" s="497">
        <v>3768</v>
      </c>
      <c r="D371" s="492">
        <v>1265</v>
      </c>
    </row>
    <row r="372" spans="1:4" ht="12.75" customHeight="1">
      <c r="A372" s="499">
        <v>101.01</v>
      </c>
      <c r="B372" s="498" t="s">
        <v>292</v>
      </c>
      <c r="C372" s="497">
        <v>2892</v>
      </c>
      <c r="D372" s="492">
        <v>990</v>
      </c>
    </row>
    <row r="373" spans="1:4" ht="12.75" customHeight="1">
      <c r="A373" s="499">
        <v>101.02</v>
      </c>
      <c r="B373" s="498" t="s">
        <v>680</v>
      </c>
      <c r="C373" s="497">
        <v>2414</v>
      </c>
      <c r="D373" s="492">
        <v>770</v>
      </c>
    </row>
    <row r="374" spans="1:4" ht="12.75" customHeight="1">
      <c r="A374" s="499">
        <v>101.03</v>
      </c>
      <c r="B374" s="498" t="s">
        <v>679</v>
      </c>
      <c r="C374" s="497">
        <v>3292</v>
      </c>
      <c r="D374" s="492">
        <v>819</v>
      </c>
    </row>
    <row r="375" spans="1:4" ht="12.75" customHeight="1">
      <c r="A375" s="499">
        <v>102.02</v>
      </c>
      <c r="B375" s="498" t="s">
        <v>321</v>
      </c>
      <c r="C375" s="497">
        <v>7391</v>
      </c>
      <c r="D375" s="492">
        <v>1352</v>
      </c>
    </row>
    <row r="376" spans="1:4" ht="12.75" customHeight="1">
      <c r="A376" s="499">
        <v>102.03</v>
      </c>
      <c r="B376" s="498" t="s">
        <v>294</v>
      </c>
      <c r="C376" s="497">
        <v>1381</v>
      </c>
      <c r="D376" s="492">
        <v>416</v>
      </c>
    </row>
    <row r="377" spans="1:4" ht="12.75" customHeight="1">
      <c r="A377" s="499">
        <v>102.04</v>
      </c>
      <c r="B377" s="498" t="s">
        <v>348</v>
      </c>
      <c r="C377" s="497">
        <v>2836</v>
      </c>
      <c r="D377" s="492">
        <v>681</v>
      </c>
    </row>
    <row r="378" spans="1:4" ht="12.75" customHeight="1">
      <c r="A378" s="499">
        <v>102.05</v>
      </c>
      <c r="B378" s="498" t="s">
        <v>340</v>
      </c>
      <c r="C378" s="497">
        <v>1693</v>
      </c>
      <c r="D378" s="492">
        <v>556</v>
      </c>
    </row>
    <row r="379" spans="1:4" ht="12.75" customHeight="1">
      <c r="A379" s="499">
        <v>103.03</v>
      </c>
      <c r="B379" s="498" t="s">
        <v>678</v>
      </c>
      <c r="C379" s="497">
        <v>5036</v>
      </c>
      <c r="D379" s="492">
        <v>1479</v>
      </c>
    </row>
    <row r="380" spans="1:4" ht="12.75" customHeight="1">
      <c r="A380" s="499">
        <v>103.05</v>
      </c>
      <c r="B380" s="498" t="s">
        <v>363</v>
      </c>
      <c r="C380" s="497">
        <v>5356</v>
      </c>
      <c r="D380" s="492">
        <v>1704</v>
      </c>
    </row>
    <row r="381" spans="1:4" ht="12.75" customHeight="1">
      <c r="A381" s="499">
        <v>103.08</v>
      </c>
      <c r="B381" s="498" t="s">
        <v>677</v>
      </c>
      <c r="C381" s="497">
        <v>3427</v>
      </c>
      <c r="D381" s="492">
        <v>1110</v>
      </c>
    </row>
    <row r="382" spans="1:4" ht="12.75" customHeight="1">
      <c r="A382" s="499">
        <v>103.09</v>
      </c>
      <c r="B382" s="498" t="s">
        <v>676</v>
      </c>
      <c r="C382" s="497">
        <v>3897</v>
      </c>
      <c r="D382" s="492">
        <v>1316</v>
      </c>
    </row>
    <row r="383" spans="1:4" ht="12.75" customHeight="1">
      <c r="A383" s="519">
        <v>103.1</v>
      </c>
      <c r="B383" s="498" t="s">
        <v>675</v>
      </c>
      <c r="C383" s="497">
        <v>2497</v>
      </c>
      <c r="D383" s="492">
        <v>866</v>
      </c>
    </row>
    <row r="384" spans="1:4" ht="12.75" customHeight="1">
      <c r="A384" s="499">
        <v>105.03</v>
      </c>
      <c r="B384" s="498" t="s">
        <v>674</v>
      </c>
      <c r="C384" s="497">
        <v>2263</v>
      </c>
      <c r="D384" s="492">
        <v>593</v>
      </c>
    </row>
    <row r="385" spans="1:4" ht="12.75" customHeight="1">
      <c r="A385" s="499">
        <v>105.05</v>
      </c>
      <c r="B385" s="498" t="s">
        <v>673</v>
      </c>
      <c r="C385" s="497">
        <v>3527</v>
      </c>
      <c r="D385" s="492">
        <v>1190</v>
      </c>
    </row>
    <row r="386" spans="1:4" ht="12.75" customHeight="1">
      <c r="A386" s="499">
        <v>105.07</v>
      </c>
      <c r="B386" s="498" t="s">
        <v>672</v>
      </c>
      <c r="C386" s="497">
        <v>5510</v>
      </c>
      <c r="D386" s="492">
        <v>1895</v>
      </c>
    </row>
    <row r="387" spans="1:4" ht="12.75" customHeight="1">
      <c r="A387" s="499">
        <v>105.08</v>
      </c>
      <c r="B387" s="498" t="s">
        <v>671</v>
      </c>
      <c r="C387" s="497">
        <v>2748</v>
      </c>
      <c r="D387" s="492">
        <v>1091</v>
      </c>
    </row>
    <row r="388" spans="1:4" ht="12.75" customHeight="1">
      <c r="A388" s="499">
        <v>105.09</v>
      </c>
      <c r="B388" s="498" t="s">
        <v>670</v>
      </c>
      <c r="C388" s="497">
        <v>2087</v>
      </c>
      <c r="D388" s="492">
        <v>598</v>
      </c>
    </row>
    <row r="389" spans="1:4" ht="12.75" customHeight="1">
      <c r="A389" s="519">
        <v>105.1</v>
      </c>
      <c r="B389" s="498" t="s">
        <v>669</v>
      </c>
      <c r="C389" s="497">
        <v>3273</v>
      </c>
      <c r="D389" s="492">
        <v>942</v>
      </c>
    </row>
    <row r="390" spans="1:4" ht="12.75" customHeight="1">
      <c r="A390" s="499">
        <v>106.01</v>
      </c>
      <c r="B390" s="498" t="s">
        <v>668</v>
      </c>
      <c r="C390" s="497">
        <v>3921</v>
      </c>
      <c r="D390" s="492">
        <v>1190</v>
      </c>
    </row>
    <row r="391" spans="1:4" ht="12.75" customHeight="1">
      <c r="A391" s="499">
        <v>106.02</v>
      </c>
      <c r="B391" s="498" t="s">
        <v>667</v>
      </c>
      <c r="C391" s="497">
        <v>5986</v>
      </c>
      <c r="D391" s="492">
        <v>1835</v>
      </c>
    </row>
    <row r="392" spans="1:4" ht="12.75" customHeight="1">
      <c r="A392" s="499">
        <v>107.01</v>
      </c>
      <c r="B392" s="498" t="s">
        <v>666</v>
      </c>
      <c r="C392" s="497">
        <v>4397</v>
      </c>
      <c r="D392" s="492">
        <v>1500</v>
      </c>
    </row>
    <row r="393" spans="1:4" ht="12.75" customHeight="1">
      <c r="A393" s="499">
        <v>107.02</v>
      </c>
      <c r="B393" s="498" t="s">
        <v>665</v>
      </c>
      <c r="C393" s="497">
        <v>3832</v>
      </c>
      <c r="D393" s="492">
        <v>1233</v>
      </c>
    </row>
    <row r="394" spans="1:4" ht="12.75" customHeight="1">
      <c r="A394" s="499">
        <v>109.01</v>
      </c>
      <c r="B394" s="498" t="s">
        <v>664</v>
      </c>
      <c r="C394" s="497">
        <v>3256</v>
      </c>
      <c r="D394" s="492">
        <v>1114</v>
      </c>
    </row>
    <row r="395" spans="1:4" ht="12.75" customHeight="1">
      <c r="A395" s="499">
        <v>109.03</v>
      </c>
      <c r="B395" s="498" t="s">
        <v>663</v>
      </c>
      <c r="C395" s="497">
        <v>4157</v>
      </c>
      <c r="D395" s="492">
        <v>1480</v>
      </c>
    </row>
    <row r="396" spans="1:4" ht="12.75" customHeight="1">
      <c r="A396" s="499">
        <v>109.04</v>
      </c>
      <c r="B396" s="498" t="s">
        <v>662</v>
      </c>
      <c r="C396" s="497">
        <v>3803</v>
      </c>
      <c r="D396" s="492">
        <v>1185</v>
      </c>
    </row>
    <row r="397" spans="1:4" ht="12.75" customHeight="1">
      <c r="A397" s="530"/>
      <c r="B397" s="529"/>
      <c r="C397" s="528"/>
      <c r="D397" s="527"/>
    </row>
    <row r="398" spans="1:4" ht="12.75" customHeight="1">
      <c r="A398" s="523"/>
      <c r="B398" s="392"/>
      <c r="C398" s="392"/>
      <c r="D398" s="361"/>
    </row>
    <row r="399" spans="1:4" ht="12.75" customHeight="1">
      <c r="A399" s="518" t="s">
        <v>308</v>
      </c>
      <c r="B399" s="505"/>
      <c r="C399" s="392"/>
      <c r="D399" s="361"/>
    </row>
    <row r="400" spans="1:4" ht="12.75" customHeight="1">
      <c r="A400" s="518"/>
      <c r="B400" s="505"/>
      <c r="C400" s="392"/>
      <c r="D400" s="361"/>
    </row>
    <row r="401" spans="1:4" ht="15.75" customHeight="1">
      <c r="A401" s="516" t="s">
        <v>564</v>
      </c>
      <c r="B401" s="515"/>
      <c r="C401" s="514"/>
      <c r="D401" s="514"/>
    </row>
    <row r="402" spans="1:4" ht="15.75" customHeight="1">
      <c r="A402" s="516" t="s">
        <v>563</v>
      </c>
      <c r="B402" s="515"/>
      <c r="C402" s="514"/>
      <c r="D402" s="514"/>
    </row>
    <row r="403" spans="1:4" ht="12.75" customHeight="1" thickBot="1">
      <c r="A403" s="532"/>
      <c r="B403" s="515"/>
      <c r="C403" s="358"/>
      <c r="D403" s="514"/>
    </row>
    <row r="404" spans="1:4" ht="34.5" customHeight="1" thickTop="1">
      <c r="A404" s="509" t="s">
        <v>562</v>
      </c>
      <c r="B404" s="508" t="s">
        <v>561</v>
      </c>
      <c r="C404" s="383" t="s">
        <v>542</v>
      </c>
      <c r="D404" s="507" t="s">
        <v>541</v>
      </c>
    </row>
    <row r="405" spans="1:4" ht="12.75" customHeight="1">
      <c r="A405" s="499"/>
      <c r="B405" s="498"/>
      <c r="C405" s="497"/>
      <c r="D405" s="492"/>
    </row>
    <row r="406" spans="1:4" ht="12.75" customHeight="1">
      <c r="A406" s="502" t="s">
        <v>661</v>
      </c>
      <c r="B406" s="498"/>
      <c r="C406" s="497"/>
      <c r="D406" s="492"/>
    </row>
    <row r="407" spans="1:4" ht="12.75" customHeight="1">
      <c r="A407" s="499">
        <v>109.05</v>
      </c>
      <c r="B407" s="498" t="s">
        <v>660</v>
      </c>
      <c r="C407" s="497">
        <v>2630</v>
      </c>
      <c r="D407" s="492">
        <v>943</v>
      </c>
    </row>
    <row r="408" spans="1:4" ht="12.75" customHeight="1">
      <c r="A408" s="499">
        <v>110</v>
      </c>
      <c r="B408" s="498" t="s">
        <v>313</v>
      </c>
      <c r="C408" s="497">
        <v>3697</v>
      </c>
      <c r="D408" s="492">
        <v>1231</v>
      </c>
    </row>
    <row r="409" spans="1:4" ht="12.75" customHeight="1">
      <c r="A409" s="499">
        <v>111.03</v>
      </c>
      <c r="B409" s="498" t="s">
        <v>659</v>
      </c>
      <c r="C409" s="497">
        <v>4212</v>
      </c>
      <c r="D409" s="492">
        <v>1300</v>
      </c>
    </row>
    <row r="410" spans="1:4" ht="12.75" customHeight="1">
      <c r="A410" s="499">
        <v>111.04</v>
      </c>
      <c r="B410" s="498" t="s">
        <v>658</v>
      </c>
      <c r="C410" s="497">
        <v>5089</v>
      </c>
      <c r="D410" s="492">
        <v>1657</v>
      </c>
    </row>
    <row r="411" spans="1:4" ht="12.75" customHeight="1">
      <c r="A411" s="499">
        <v>111.05</v>
      </c>
      <c r="B411" s="498" t="s">
        <v>657</v>
      </c>
      <c r="C411" s="497">
        <v>3664</v>
      </c>
      <c r="D411" s="492">
        <v>1612</v>
      </c>
    </row>
    <row r="412" spans="1:4" ht="12.75" customHeight="1">
      <c r="A412" s="499">
        <v>111.06</v>
      </c>
      <c r="B412" s="498" t="s">
        <v>656</v>
      </c>
      <c r="C412" s="497">
        <v>6143</v>
      </c>
      <c r="D412" s="492">
        <v>2034</v>
      </c>
    </row>
    <row r="413" spans="1:4" ht="12.75" customHeight="1">
      <c r="A413" s="499">
        <v>112.01</v>
      </c>
      <c r="B413" s="498" t="s">
        <v>655</v>
      </c>
      <c r="C413" s="497">
        <v>4611</v>
      </c>
      <c r="D413" s="492">
        <v>1671</v>
      </c>
    </row>
    <row r="414" spans="1:4" ht="12.75" customHeight="1">
      <c r="A414" s="499">
        <v>112.02</v>
      </c>
      <c r="B414" s="498" t="s">
        <v>654</v>
      </c>
      <c r="C414" s="497">
        <v>1676</v>
      </c>
      <c r="D414" s="492">
        <v>675</v>
      </c>
    </row>
    <row r="415" spans="1:4" ht="12.75" customHeight="1">
      <c r="A415" s="499">
        <v>113</v>
      </c>
      <c r="B415" s="498" t="s">
        <v>295</v>
      </c>
      <c r="C415" s="497">
        <v>6057</v>
      </c>
      <c r="D415" s="492">
        <v>1501</v>
      </c>
    </row>
    <row r="416" spans="1:4" ht="12.75" customHeight="1">
      <c r="A416" s="499">
        <v>114.01</v>
      </c>
      <c r="B416" s="498" t="s">
        <v>653</v>
      </c>
      <c r="C416" s="497">
        <v>1759</v>
      </c>
      <c r="D416" s="492">
        <v>616</v>
      </c>
    </row>
    <row r="417" spans="1:4" ht="12.75" customHeight="1">
      <c r="A417" s="499">
        <v>115</v>
      </c>
      <c r="B417" s="498" t="s">
        <v>327</v>
      </c>
      <c r="C417" s="497">
        <v>11046</v>
      </c>
      <c r="D417" s="492">
        <v>3431</v>
      </c>
    </row>
    <row r="418" spans="1:4" ht="12.75" customHeight="1">
      <c r="A418" s="499">
        <v>116</v>
      </c>
      <c r="B418" s="498" t="s">
        <v>652</v>
      </c>
      <c r="C418" s="497">
        <v>2023</v>
      </c>
      <c r="D418" s="492">
        <v>743</v>
      </c>
    </row>
    <row r="419" spans="1:4" ht="12.75" customHeight="1">
      <c r="A419" s="499">
        <v>9400.03</v>
      </c>
      <c r="B419" s="498" t="s">
        <v>651</v>
      </c>
      <c r="C419" s="497">
        <v>2509</v>
      </c>
      <c r="D419" s="492">
        <v>615</v>
      </c>
    </row>
    <row r="420" spans="1:4" ht="12.75" customHeight="1">
      <c r="A420" s="499">
        <v>9400.04</v>
      </c>
      <c r="B420" s="498" t="s">
        <v>650</v>
      </c>
      <c r="C420" s="497">
        <v>2331</v>
      </c>
      <c r="D420" s="492">
        <v>549</v>
      </c>
    </row>
    <row r="421" spans="1:4" ht="12.75" customHeight="1">
      <c r="A421" s="499">
        <v>9400.05</v>
      </c>
      <c r="B421" s="498" t="s">
        <v>649</v>
      </c>
      <c r="C421" s="497">
        <v>2367</v>
      </c>
      <c r="D421" s="492">
        <v>496</v>
      </c>
    </row>
    <row r="422" spans="1:4" ht="12.75" customHeight="1">
      <c r="A422" s="499">
        <v>9400.06</v>
      </c>
      <c r="B422" s="498" t="s">
        <v>648</v>
      </c>
      <c r="C422" s="497">
        <v>2446</v>
      </c>
      <c r="D422" s="492">
        <v>533</v>
      </c>
    </row>
    <row r="423" spans="1:4" ht="12.75" customHeight="1">
      <c r="A423" s="499">
        <v>9400.07</v>
      </c>
      <c r="B423" s="498" t="s">
        <v>647</v>
      </c>
      <c r="C423" s="497">
        <v>2059</v>
      </c>
      <c r="D423" s="492">
        <v>481</v>
      </c>
    </row>
    <row r="424" spans="1:4" ht="12.75" customHeight="1">
      <c r="A424" s="499">
        <v>9802</v>
      </c>
      <c r="B424" s="498" t="s">
        <v>646</v>
      </c>
      <c r="C424" s="497">
        <v>304</v>
      </c>
      <c r="D424" s="492">
        <v>1</v>
      </c>
    </row>
    <row r="425" spans="1:4" ht="12.75" customHeight="1">
      <c r="A425" s="499">
        <v>9803</v>
      </c>
      <c r="B425" s="498" t="s">
        <v>645</v>
      </c>
      <c r="C425" s="497">
        <v>16</v>
      </c>
      <c r="D425" s="492">
        <v>3</v>
      </c>
    </row>
    <row r="426" spans="1:4" ht="12.75" customHeight="1">
      <c r="A426" s="499">
        <v>9806</v>
      </c>
      <c r="B426" s="498" t="s">
        <v>644</v>
      </c>
      <c r="C426" s="497">
        <v>9</v>
      </c>
      <c r="D426" s="305" t="s">
        <v>137</v>
      </c>
    </row>
    <row r="427" spans="1:4" ht="12.75" customHeight="1">
      <c r="A427" s="499">
        <v>9808</v>
      </c>
      <c r="B427" s="498" t="s">
        <v>643</v>
      </c>
      <c r="C427" s="497">
        <v>3</v>
      </c>
      <c r="D427" s="531">
        <v>1</v>
      </c>
    </row>
    <row r="428" spans="1:4" ht="12.75" customHeight="1">
      <c r="A428" s="499">
        <v>9810</v>
      </c>
      <c r="B428" s="498" t="s">
        <v>642</v>
      </c>
      <c r="C428" s="497">
        <v>30</v>
      </c>
      <c r="D428" s="531">
        <v>5</v>
      </c>
    </row>
    <row r="429" spans="1:4" ht="12.75" customHeight="1">
      <c r="A429" s="499">
        <v>9811</v>
      </c>
      <c r="B429" s="498" t="s">
        <v>641</v>
      </c>
      <c r="C429" s="497">
        <v>167</v>
      </c>
      <c r="D429" s="492">
        <v>9</v>
      </c>
    </row>
    <row r="430" spans="1:4" ht="12.75" customHeight="1">
      <c r="A430" s="499">
        <v>9813</v>
      </c>
      <c r="B430" s="498" t="s">
        <v>640</v>
      </c>
      <c r="C430" s="497">
        <v>252</v>
      </c>
      <c r="D430" s="492">
        <v>67</v>
      </c>
    </row>
    <row r="431" spans="1:4" ht="12.75" customHeight="1">
      <c r="A431" s="499">
        <v>9814</v>
      </c>
      <c r="B431" s="498" t="s">
        <v>639</v>
      </c>
      <c r="C431" s="497">
        <v>96</v>
      </c>
      <c r="D431" s="492">
        <v>32</v>
      </c>
    </row>
    <row r="432" spans="1:4" ht="12.75" customHeight="1">
      <c r="A432" s="499">
        <v>9817</v>
      </c>
      <c r="B432" s="498" t="s">
        <v>638</v>
      </c>
      <c r="C432" s="497">
        <v>2841</v>
      </c>
      <c r="D432" s="492">
        <v>556</v>
      </c>
    </row>
    <row r="433" spans="1:4" ht="12.75" customHeight="1">
      <c r="A433" s="499">
        <v>9818.01</v>
      </c>
      <c r="B433" s="498" t="s">
        <v>637</v>
      </c>
      <c r="C433" s="497">
        <v>2402</v>
      </c>
      <c r="D433" s="492">
        <v>711</v>
      </c>
    </row>
    <row r="434" spans="1:4" ht="12.75" customHeight="1">
      <c r="A434" s="499">
        <v>9818.02</v>
      </c>
      <c r="B434" s="498" t="s">
        <v>636</v>
      </c>
      <c r="C434" s="497">
        <v>948</v>
      </c>
      <c r="D434" s="492">
        <v>274</v>
      </c>
    </row>
    <row r="435" spans="1:4" ht="12.75" customHeight="1">
      <c r="A435" s="499">
        <v>9818.03</v>
      </c>
      <c r="B435" s="498" t="s">
        <v>635</v>
      </c>
      <c r="C435" s="497">
        <v>3292</v>
      </c>
      <c r="D435" s="492">
        <v>371</v>
      </c>
    </row>
    <row r="436" spans="1:4" ht="12.75" customHeight="1">
      <c r="A436" s="499">
        <v>9819</v>
      </c>
      <c r="B436" s="498" t="s">
        <v>634</v>
      </c>
      <c r="C436" s="497">
        <v>349</v>
      </c>
      <c r="D436" s="492">
        <v>9</v>
      </c>
    </row>
    <row r="437" spans="1:4" ht="12.75" customHeight="1">
      <c r="A437" s="499">
        <v>9820</v>
      </c>
      <c r="B437" s="498" t="s">
        <v>633</v>
      </c>
      <c r="C437" s="497">
        <v>1060</v>
      </c>
      <c r="D437" s="492">
        <v>203</v>
      </c>
    </row>
    <row r="438" spans="1:4" ht="12.75" customHeight="1">
      <c r="A438" s="499">
        <v>9821</v>
      </c>
      <c r="B438" s="498" t="s">
        <v>632</v>
      </c>
      <c r="C438" s="497">
        <v>1</v>
      </c>
      <c r="D438" s="305" t="s">
        <v>137</v>
      </c>
    </row>
    <row r="439" spans="1:4" ht="12.75" customHeight="1">
      <c r="A439" s="499">
        <v>9822</v>
      </c>
      <c r="B439" s="498" t="s">
        <v>631</v>
      </c>
      <c r="C439" s="497">
        <v>31</v>
      </c>
      <c r="D439" s="492">
        <v>1</v>
      </c>
    </row>
    <row r="440" spans="1:4" ht="12.75" customHeight="1">
      <c r="A440" s="499"/>
      <c r="B440" s="498"/>
      <c r="C440" s="497"/>
      <c r="D440" s="492"/>
    </row>
    <row r="441" spans="1:4" ht="12.75" customHeight="1">
      <c r="A441" s="520" t="s">
        <v>232</v>
      </c>
      <c r="B441" s="505"/>
      <c r="C441" s="497">
        <v>7369</v>
      </c>
      <c r="D441" s="492">
        <v>2566</v>
      </c>
    </row>
    <row r="442" spans="1:4" ht="12.75" customHeight="1">
      <c r="A442" s="499">
        <v>317</v>
      </c>
      <c r="B442" s="498" t="s">
        <v>630</v>
      </c>
      <c r="C442" s="497">
        <v>4441</v>
      </c>
      <c r="D442" s="492">
        <v>1618</v>
      </c>
    </row>
    <row r="443" spans="1:4" ht="12.75" customHeight="1">
      <c r="A443" s="499">
        <v>318.01</v>
      </c>
      <c r="B443" s="498" t="s">
        <v>629</v>
      </c>
      <c r="C443" s="497">
        <v>2846</v>
      </c>
      <c r="D443" s="492">
        <v>889</v>
      </c>
    </row>
    <row r="444" spans="1:4" ht="12.75" customHeight="1">
      <c r="A444" s="499">
        <v>319</v>
      </c>
      <c r="B444" s="498" t="s">
        <v>249</v>
      </c>
      <c r="C444" s="497">
        <v>82</v>
      </c>
      <c r="D444" s="492">
        <v>59</v>
      </c>
    </row>
    <row r="445" spans="1:4" ht="12.75" customHeight="1">
      <c r="A445" s="530"/>
      <c r="B445" s="529"/>
      <c r="C445" s="528"/>
      <c r="D445" s="527"/>
    </row>
    <row r="446" spans="1:4" ht="12.75" customHeight="1">
      <c r="A446" s="523"/>
      <c r="B446" s="392"/>
      <c r="C446" s="392"/>
      <c r="D446" s="361"/>
    </row>
    <row r="447" spans="1:4" ht="12.75" customHeight="1">
      <c r="A447" s="518" t="s">
        <v>308</v>
      </c>
      <c r="B447" s="505"/>
      <c r="C447" s="392"/>
      <c r="D447" s="361"/>
    </row>
    <row r="448" spans="1:4" ht="12.75" customHeight="1">
      <c r="A448" s="518"/>
      <c r="B448" s="505"/>
      <c r="C448" s="392"/>
      <c r="D448" s="361"/>
    </row>
    <row r="449" spans="1:4" ht="15.75" customHeight="1">
      <c r="A449" s="516" t="s">
        <v>564</v>
      </c>
      <c r="B449" s="515"/>
      <c r="C449" s="514"/>
      <c r="D449" s="514"/>
    </row>
    <row r="450" spans="1:4" ht="15.75" customHeight="1">
      <c r="A450" s="516" t="s">
        <v>563</v>
      </c>
      <c r="B450" s="515"/>
      <c r="C450" s="514"/>
      <c r="D450" s="514"/>
    </row>
    <row r="451" spans="1:4" ht="12.75" customHeight="1" thickBot="1">
      <c r="A451" s="513" t="s">
        <v>34</v>
      </c>
      <c r="B451" s="512"/>
      <c r="C451" s="511"/>
      <c r="D451" s="362"/>
    </row>
    <row r="452" spans="1:4" ht="34.5" customHeight="1" thickTop="1">
      <c r="A452" s="509" t="s">
        <v>562</v>
      </c>
      <c r="B452" s="508" t="s">
        <v>561</v>
      </c>
      <c r="C452" s="383" t="s">
        <v>542</v>
      </c>
      <c r="D452" s="507" t="s">
        <v>541</v>
      </c>
    </row>
    <row r="453" spans="1:4" ht="12.75" customHeight="1">
      <c r="A453" s="526"/>
      <c r="B453" s="505"/>
      <c r="C453" s="401"/>
      <c r="D453" s="376"/>
    </row>
    <row r="454" spans="1:4" ht="12.75" customHeight="1">
      <c r="A454" s="520" t="s">
        <v>158</v>
      </c>
      <c r="B454" s="505"/>
      <c r="C454" s="497">
        <v>3367</v>
      </c>
      <c r="D454" s="492">
        <v>1187</v>
      </c>
    </row>
    <row r="455" spans="1:4" ht="12.75" customHeight="1">
      <c r="A455" s="499">
        <v>316.01</v>
      </c>
      <c r="B455" s="498" t="s">
        <v>158</v>
      </c>
      <c r="C455" s="497">
        <v>3367</v>
      </c>
      <c r="D455" s="492">
        <v>1187</v>
      </c>
    </row>
    <row r="456" spans="1:4" ht="12.75" customHeight="1">
      <c r="A456" s="526"/>
      <c r="B456" s="505"/>
      <c r="C456" s="380"/>
      <c r="D456" s="397"/>
    </row>
    <row r="457" spans="1:4" ht="12.75" customHeight="1">
      <c r="A457" s="520" t="s">
        <v>233</v>
      </c>
      <c r="B457" s="505"/>
      <c r="C457" s="497">
        <v>154100</v>
      </c>
      <c r="D457" s="492">
        <v>52369</v>
      </c>
    </row>
    <row r="458" spans="1:4" ht="12.75" customHeight="1">
      <c r="A458" s="499">
        <v>301</v>
      </c>
      <c r="B458" s="498" t="s">
        <v>253</v>
      </c>
      <c r="C458" s="497">
        <v>2719</v>
      </c>
      <c r="D458" s="492">
        <v>894</v>
      </c>
    </row>
    <row r="459" spans="1:4" ht="12.75" customHeight="1">
      <c r="A459" s="499">
        <v>302.01</v>
      </c>
      <c r="B459" s="498" t="s">
        <v>628</v>
      </c>
      <c r="C459" s="497">
        <v>2764</v>
      </c>
      <c r="D459" s="492">
        <v>1045</v>
      </c>
    </row>
    <row r="460" spans="1:4" ht="12.75" customHeight="1">
      <c r="A460" s="499">
        <v>302.03</v>
      </c>
      <c r="B460" s="498" t="s">
        <v>627</v>
      </c>
      <c r="C460" s="497">
        <v>4334</v>
      </c>
      <c r="D460" s="492">
        <v>1572</v>
      </c>
    </row>
    <row r="461" spans="1:4" ht="12.75" customHeight="1">
      <c r="A461" s="499">
        <v>302.04</v>
      </c>
      <c r="B461" s="498" t="s">
        <v>626</v>
      </c>
      <c r="C461" s="497">
        <v>3558</v>
      </c>
      <c r="D461" s="492">
        <v>1298</v>
      </c>
    </row>
    <row r="462" spans="1:4" ht="12.75" customHeight="1">
      <c r="A462" s="499">
        <v>303.04</v>
      </c>
      <c r="B462" s="498" t="s">
        <v>625</v>
      </c>
      <c r="C462" s="497">
        <v>3269</v>
      </c>
      <c r="D462" s="492">
        <v>1081</v>
      </c>
    </row>
    <row r="463" spans="1:4" ht="12.75" customHeight="1">
      <c r="A463" s="499">
        <v>303.05</v>
      </c>
      <c r="B463" s="498" t="s">
        <v>624</v>
      </c>
      <c r="C463" s="497">
        <v>5810</v>
      </c>
      <c r="D463" s="492">
        <v>2336</v>
      </c>
    </row>
    <row r="464" spans="1:4" ht="12.75" customHeight="1">
      <c r="A464" s="499">
        <v>303.06</v>
      </c>
      <c r="B464" s="498" t="s">
        <v>623</v>
      </c>
      <c r="C464" s="497">
        <v>2243</v>
      </c>
      <c r="D464" s="492">
        <v>1023</v>
      </c>
    </row>
    <row r="465" spans="1:4" ht="12.75" customHeight="1">
      <c r="A465" s="499">
        <v>303.07</v>
      </c>
      <c r="B465" s="498" t="s">
        <v>622</v>
      </c>
      <c r="C465" s="497">
        <v>1542</v>
      </c>
      <c r="D465" s="492">
        <v>744</v>
      </c>
    </row>
    <row r="466" spans="1:4" ht="12.75" customHeight="1">
      <c r="A466" s="499">
        <v>304.03</v>
      </c>
      <c r="B466" s="498" t="s">
        <v>252</v>
      </c>
      <c r="C466" s="497">
        <v>3522</v>
      </c>
      <c r="D466" s="492">
        <v>1237</v>
      </c>
    </row>
    <row r="467" spans="1:4" ht="12.75" customHeight="1">
      <c r="A467" s="499">
        <v>304.04</v>
      </c>
      <c r="B467" s="498" t="s">
        <v>402</v>
      </c>
      <c r="C467" s="497">
        <v>5562</v>
      </c>
      <c r="D467" s="492">
        <v>1904</v>
      </c>
    </row>
    <row r="468" spans="1:4" ht="12.75" customHeight="1">
      <c r="A468" s="499">
        <v>304.05</v>
      </c>
      <c r="B468" s="498" t="s">
        <v>621</v>
      </c>
      <c r="C468" s="497">
        <v>1850</v>
      </c>
      <c r="D468" s="492">
        <v>641</v>
      </c>
    </row>
    <row r="469" spans="1:4" ht="12.75" customHeight="1">
      <c r="A469" s="499">
        <v>304.06</v>
      </c>
      <c r="B469" s="498" t="s">
        <v>620</v>
      </c>
      <c r="C469" s="497">
        <v>7490</v>
      </c>
      <c r="D469" s="492">
        <v>2687</v>
      </c>
    </row>
    <row r="470" spans="1:4" ht="12.75" customHeight="1">
      <c r="A470" s="499">
        <v>305.01</v>
      </c>
      <c r="B470" s="498" t="s">
        <v>370</v>
      </c>
      <c r="C470" s="497">
        <v>2493</v>
      </c>
      <c r="D470" s="492">
        <v>909</v>
      </c>
    </row>
    <row r="471" spans="1:4" ht="12.75" customHeight="1">
      <c r="A471" s="499">
        <v>307.05</v>
      </c>
      <c r="B471" s="498" t="s">
        <v>619</v>
      </c>
      <c r="C471" s="497">
        <v>4566</v>
      </c>
      <c r="D471" s="492">
        <v>1323</v>
      </c>
    </row>
    <row r="472" spans="1:4" ht="12.75" customHeight="1">
      <c r="A472" s="499">
        <v>307.06</v>
      </c>
      <c r="B472" s="498" t="s">
        <v>618</v>
      </c>
      <c r="C472" s="497">
        <v>2472</v>
      </c>
      <c r="D472" s="492">
        <v>995</v>
      </c>
    </row>
    <row r="473" spans="1:4" ht="12.75" customHeight="1">
      <c r="A473" s="499">
        <v>307.08</v>
      </c>
      <c r="B473" s="498" t="s">
        <v>617</v>
      </c>
      <c r="C473" s="497">
        <v>3157</v>
      </c>
      <c r="D473" s="492">
        <v>1267</v>
      </c>
    </row>
    <row r="474" spans="1:4" ht="12.75" customHeight="1">
      <c r="A474" s="499">
        <v>307.09</v>
      </c>
      <c r="B474" s="498" t="s">
        <v>616</v>
      </c>
      <c r="C474" s="497">
        <v>3434</v>
      </c>
      <c r="D474" s="492">
        <v>1627</v>
      </c>
    </row>
    <row r="475" spans="1:4" ht="12.75" customHeight="1">
      <c r="A475" s="519">
        <v>307.1</v>
      </c>
      <c r="B475" s="498" t="s">
        <v>615</v>
      </c>
      <c r="C475" s="497">
        <v>2403</v>
      </c>
      <c r="D475" s="492">
        <v>1088</v>
      </c>
    </row>
    <row r="476" spans="1:4" ht="12.75" customHeight="1">
      <c r="A476" s="499">
        <v>307.11</v>
      </c>
      <c r="B476" s="498" t="s">
        <v>614</v>
      </c>
      <c r="C476" s="497">
        <v>2438</v>
      </c>
      <c r="D476" s="492">
        <v>981</v>
      </c>
    </row>
    <row r="477" spans="1:4" ht="12.75" customHeight="1">
      <c r="A477" s="499">
        <v>307.12</v>
      </c>
      <c r="B477" s="498" t="s">
        <v>613</v>
      </c>
      <c r="C477" s="497">
        <v>1990</v>
      </c>
      <c r="D477" s="492">
        <v>775</v>
      </c>
    </row>
    <row r="478" spans="1:4" ht="12.75" customHeight="1">
      <c r="A478" s="499">
        <v>307.13</v>
      </c>
      <c r="B478" s="498" t="s">
        <v>612</v>
      </c>
      <c r="C478" s="497">
        <v>3366</v>
      </c>
      <c r="D478" s="492">
        <v>1219</v>
      </c>
    </row>
    <row r="479" spans="1:4" ht="12.75" customHeight="1">
      <c r="A479" s="499">
        <v>308</v>
      </c>
      <c r="B479" s="498" t="s">
        <v>611</v>
      </c>
      <c r="C479" s="497">
        <v>7413</v>
      </c>
      <c r="D479" s="492">
        <v>2185</v>
      </c>
    </row>
    <row r="480" spans="1:4" ht="12.75" customHeight="1">
      <c r="A480" s="499">
        <v>309.01</v>
      </c>
      <c r="B480" s="498" t="s">
        <v>610</v>
      </c>
      <c r="C480" s="497">
        <v>2848</v>
      </c>
      <c r="D480" s="492">
        <v>1037</v>
      </c>
    </row>
    <row r="481" spans="1:4" ht="12.75" customHeight="1">
      <c r="A481" s="499">
        <v>309.02</v>
      </c>
      <c r="B481" s="498" t="s">
        <v>609</v>
      </c>
      <c r="C481" s="497">
        <v>3428</v>
      </c>
      <c r="D481" s="492">
        <v>1208</v>
      </c>
    </row>
    <row r="482" spans="1:4" ht="12.75" customHeight="1">
      <c r="A482" s="499">
        <v>309.03</v>
      </c>
      <c r="B482" s="498" t="s">
        <v>608</v>
      </c>
      <c r="C482" s="497">
        <v>6505</v>
      </c>
      <c r="D482" s="492">
        <v>1717</v>
      </c>
    </row>
    <row r="483" spans="1:4" ht="12.75" customHeight="1">
      <c r="A483" s="499">
        <v>310.01</v>
      </c>
      <c r="B483" s="498" t="s">
        <v>607</v>
      </c>
      <c r="C483" s="497">
        <v>6473</v>
      </c>
      <c r="D483" s="492">
        <v>2243</v>
      </c>
    </row>
    <row r="484" spans="1:4" ht="12.75" customHeight="1">
      <c r="A484" s="499">
        <v>310.02</v>
      </c>
      <c r="B484" s="498" t="s">
        <v>606</v>
      </c>
      <c r="C484" s="497">
        <v>4162</v>
      </c>
      <c r="D484" s="492">
        <v>1603</v>
      </c>
    </row>
    <row r="485" spans="1:4" ht="12.75" customHeight="1">
      <c r="A485" s="499">
        <v>311.02</v>
      </c>
      <c r="B485" s="498" t="s">
        <v>605</v>
      </c>
      <c r="C485" s="497">
        <v>5865</v>
      </c>
      <c r="D485" s="492">
        <v>1640</v>
      </c>
    </row>
    <row r="486" spans="1:4" ht="12.75" customHeight="1">
      <c r="A486" s="499">
        <v>311.04</v>
      </c>
      <c r="B486" s="498" t="s">
        <v>604</v>
      </c>
      <c r="C486" s="497">
        <v>2144</v>
      </c>
      <c r="D486" s="492">
        <v>596</v>
      </c>
    </row>
    <row r="487" spans="1:4" ht="12.75" customHeight="1">
      <c r="A487" s="499">
        <v>311.05</v>
      </c>
      <c r="B487" s="498" t="s">
        <v>603</v>
      </c>
      <c r="C487" s="497">
        <v>6446</v>
      </c>
      <c r="D487" s="492">
        <v>1642</v>
      </c>
    </row>
    <row r="488" spans="1:4" ht="12.75" customHeight="1">
      <c r="A488" s="499">
        <v>311.06</v>
      </c>
      <c r="B488" s="498" t="s">
        <v>602</v>
      </c>
      <c r="C488" s="497">
        <v>6002</v>
      </c>
      <c r="D488" s="492">
        <v>1751</v>
      </c>
    </row>
    <row r="489" spans="1:4" ht="12.75" customHeight="1">
      <c r="A489" s="519">
        <v>311.07</v>
      </c>
      <c r="B489" s="498" t="s">
        <v>601</v>
      </c>
      <c r="C489" s="497">
        <v>2079</v>
      </c>
      <c r="D489" s="492">
        <v>464</v>
      </c>
    </row>
    <row r="490" spans="1:4" ht="12.75" customHeight="1">
      <c r="A490" s="499">
        <v>314.02</v>
      </c>
      <c r="B490" s="498" t="s">
        <v>600</v>
      </c>
      <c r="C490" s="497">
        <v>3208</v>
      </c>
      <c r="D490" s="492">
        <v>883</v>
      </c>
    </row>
    <row r="491" spans="1:4" ht="12.75" customHeight="1">
      <c r="A491" s="499">
        <v>314.04</v>
      </c>
      <c r="B491" s="498" t="s">
        <v>250</v>
      </c>
      <c r="C491" s="497">
        <v>3223</v>
      </c>
      <c r="D491" s="492">
        <v>1257</v>
      </c>
    </row>
    <row r="492" spans="1:4" ht="12.75" customHeight="1">
      <c r="A492" s="499">
        <v>314.05</v>
      </c>
      <c r="B492" s="498" t="s">
        <v>599</v>
      </c>
      <c r="C492" s="497">
        <v>6280</v>
      </c>
      <c r="D492" s="492">
        <v>1451</v>
      </c>
    </row>
    <row r="493" spans="1:4" ht="12.75" customHeight="1">
      <c r="A493" s="499">
        <v>315.01</v>
      </c>
      <c r="B493" s="498" t="s">
        <v>395</v>
      </c>
      <c r="C493" s="497">
        <v>2367</v>
      </c>
      <c r="D493" s="492">
        <v>772</v>
      </c>
    </row>
    <row r="494" spans="1:4" ht="12.75" customHeight="1">
      <c r="A494" s="499">
        <v>315.03</v>
      </c>
      <c r="B494" s="498" t="s">
        <v>598</v>
      </c>
      <c r="C494" s="497">
        <v>2544</v>
      </c>
      <c r="D494" s="492">
        <v>1111</v>
      </c>
    </row>
    <row r="495" spans="1:4" ht="12.75" customHeight="1">
      <c r="A495" s="525" t="s">
        <v>34</v>
      </c>
      <c r="B495" s="524"/>
      <c r="C495" s="524"/>
      <c r="D495" s="524"/>
    </row>
    <row r="496" spans="1:4" ht="12.75" customHeight="1">
      <c r="A496" s="523"/>
      <c r="B496" s="363"/>
      <c r="C496" s="363"/>
      <c r="D496" s="363"/>
    </row>
    <row r="497" spans="1:4" ht="12.75" customHeight="1">
      <c r="A497" s="518" t="s">
        <v>308</v>
      </c>
      <c r="B497" s="358"/>
      <c r="C497" s="358"/>
      <c r="D497" s="358"/>
    </row>
    <row r="498" spans="1:4" ht="12.75" customHeight="1">
      <c r="A498" s="517"/>
      <c r="B498" s="358"/>
      <c r="C498" s="358"/>
      <c r="D498" s="358"/>
    </row>
    <row r="499" spans="1:4" ht="15.75" customHeight="1">
      <c r="A499" s="516" t="s">
        <v>564</v>
      </c>
      <c r="B499" s="515"/>
      <c r="C499" s="514"/>
      <c r="D499" s="514"/>
    </row>
    <row r="500" spans="1:4" ht="15.75" customHeight="1">
      <c r="A500" s="516" t="s">
        <v>563</v>
      </c>
      <c r="B500" s="515"/>
      <c r="C500" s="514"/>
      <c r="D500" s="514"/>
    </row>
    <row r="501" spans="1:4" ht="12.75" customHeight="1" thickBot="1">
      <c r="A501" s="513" t="s">
        <v>34</v>
      </c>
      <c r="B501" s="512"/>
      <c r="C501" s="511"/>
      <c r="D501" s="510"/>
    </row>
    <row r="502" spans="1:4" ht="34.5" customHeight="1" thickTop="1">
      <c r="A502" s="509" t="s">
        <v>562</v>
      </c>
      <c r="B502" s="508" t="s">
        <v>561</v>
      </c>
      <c r="C502" s="383" t="s">
        <v>542</v>
      </c>
      <c r="D502" s="507" t="s">
        <v>541</v>
      </c>
    </row>
    <row r="503" spans="1:4" ht="12.75" customHeight="1">
      <c r="A503" s="506"/>
      <c r="B503" s="505"/>
      <c r="C503" s="504"/>
      <c r="D503" s="503"/>
    </row>
    <row r="504" spans="1:4" ht="12.75" customHeight="1">
      <c r="A504" s="502" t="s">
        <v>597</v>
      </c>
      <c r="B504" s="505"/>
      <c r="C504" s="522"/>
      <c r="D504" s="521"/>
    </row>
    <row r="505" spans="1:4" ht="12.75" customHeight="1">
      <c r="A505" s="499">
        <v>315.04</v>
      </c>
      <c r="B505" s="498" t="s">
        <v>596</v>
      </c>
      <c r="C505" s="497">
        <v>1202</v>
      </c>
      <c r="D505" s="492">
        <v>482</v>
      </c>
    </row>
    <row r="506" spans="1:4" ht="12.75" customHeight="1">
      <c r="A506" s="499">
        <v>315.05</v>
      </c>
      <c r="B506" s="498" t="s">
        <v>595</v>
      </c>
      <c r="C506" s="497">
        <v>3541</v>
      </c>
      <c r="D506" s="492">
        <v>1520</v>
      </c>
    </row>
    <row r="507" spans="1:4" ht="12.75" customHeight="1">
      <c r="A507" s="499">
        <v>319</v>
      </c>
      <c r="B507" s="498" t="s">
        <v>594</v>
      </c>
      <c r="C507" s="497">
        <v>6276</v>
      </c>
      <c r="D507" s="492">
        <v>1690</v>
      </c>
    </row>
    <row r="508" spans="1:4" ht="12.75" customHeight="1">
      <c r="A508" s="499">
        <v>320</v>
      </c>
      <c r="B508" s="498" t="s">
        <v>386</v>
      </c>
      <c r="C508" s="497">
        <v>1112</v>
      </c>
      <c r="D508" s="492">
        <v>471</v>
      </c>
    </row>
    <row r="509" spans="1:4" ht="12.75" customHeight="1">
      <c r="A509" s="506"/>
      <c r="B509" s="505"/>
      <c r="C509" s="522"/>
      <c r="D509" s="521"/>
    </row>
    <row r="510" spans="1:4" ht="12.75" customHeight="1">
      <c r="A510" s="520" t="s">
        <v>161</v>
      </c>
      <c r="B510" s="498" t="s">
        <v>34</v>
      </c>
      <c r="C510" s="497">
        <v>200629</v>
      </c>
      <c r="D510" s="492">
        <v>73021</v>
      </c>
    </row>
    <row r="511" spans="1:4" ht="12.75" customHeight="1">
      <c r="A511" s="499">
        <v>201</v>
      </c>
      <c r="B511" s="498" t="s">
        <v>593</v>
      </c>
      <c r="C511" s="497">
        <v>5433</v>
      </c>
      <c r="D511" s="492">
        <v>1986</v>
      </c>
    </row>
    <row r="512" spans="1:4" ht="12.75" customHeight="1">
      <c r="A512" s="499">
        <v>202.02</v>
      </c>
      <c r="B512" s="498" t="s">
        <v>592</v>
      </c>
      <c r="C512" s="497">
        <v>2035</v>
      </c>
      <c r="D512" s="492">
        <v>630</v>
      </c>
    </row>
    <row r="513" spans="1:4" ht="12.75" customHeight="1">
      <c r="A513" s="499">
        <v>203</v>
      </c>
      <c r="B513" s="498" t="s">
        <v>591</v>
      </c>
      <c r="C513" s="497">
        <v>3822</v>
      </c>
      <c r="D513" s="492">
        <v>1570</v>
      </c>
    </row>
    <row r="514" spans="1:4" ht="12.75" customHeight="1">
      <c r="A514" s="499">
        <v>204</v>
      </c>
      <c r="B514" s="498" t="s">
        <v>590</v>
      </c>
      <c r="C514" s="497">
        <v>3517</v>
      </c>
      <c r="D514" s="492">
        <v>1395</v>
      </c>
    </row>
    <row r="515" spans="1:4" ht="12.75" customHeight="1">
      <c r="A515" s="499">
        <v>205</v>
      </c>
      <c r="B515" s="498" t="s">
        <v>589</v>
      </c>
      <c r="C515" s="497">
        <v>5944</v>
      </c>
      <c r="D515" s="492">
        <v>2125</v>
      </c>
    </row>
    <row r="516" spans="1:4" ht="12.75" customHeight="1">
      <c r="A516" s="499">
        <v>206</v>
      </c>
      <c r="B516" s="498" t="s">
        <v>588</v>
      </c>
      <c r="C516" s="497">
        <v>5631</v>
      </c>
      <c r="D516" s="492">
        <v>1849</v>
      </c>
    </row>
    <row r="517" spans="1:4" ht="12.75" customHeight="1">
      <c r="A517" s="499">
        <v>207.01</v>
      </c>
      <c r="B517" s="498" t="s">
        <v>587</v>
      </c>
      <c r="C517" s="497">
        <v>4811</v>
      </c>
      <c r="D517" s="492">
        <v>1789</v>
      </c>
    </row>
    <row r="518" spans="1:4" ht="12.75" customHeight="1">
      <c r="A518" s="499">
        <v>207.02</v>
      </c>
      <c r="B518" s="498" t="s">
        <v>586</v>
      </c>
      <c r="C518" s="497">
        <v>4647</v>
      </c>
      <c r="D518" s="492">
        <v>1731</v>
      </c>
    </row>
    <row r="519" spans="1:4" ht="12.75" customHeight="1">
      <c r="A519" s="499">
        <v>208.01</v>
      </c>
      <c r="B519" s="498" t="s">
        <v>585</v>
      </c>
      <c r="C519" s="497">
        <v>4365</v>
      </c>
      <c r="D519" s="492">
        <v>1537</v>
      </c>
    </row>
    <row r="520" spans="1:4" ht="12.75" customHeight="1">
      <c r="A520" s="499">
        <v>208.02</v>
      </c>
      <c r="B520" s="498" t="s">
        <v>584</v>
      </c>
      <c r="C520" s="497">
        <v>6544</v>
      </c>
      <c r="D520" s="492">
        <v>2417</v>
      </c>
    </row>
    <row r="521" spans="1:4" ht="12.75" customHeight="1">
      <c r="A521" s="499">
        <v>209</v>
      </c>
      <c r="B521" s="498" t="s">
        <v>583</v>
      </c>
      <c r="C521" s="497">
        <v>4802</v>
      </c>
      <c r="D521" s="492">
        <v>1679</v>
      </c>
    </row>
    <row r="522" spans="1:4" ht="12.75" customHeight="1">
      <c r="A522" s="499">
        <v>210.03</v>
      </c>
      <c r="B522" s="498" t="s">
        <v>582</v>
      </c>
      <c r="C522" s="497">
        <v>7423</v>
      </c>
      <c r="D522" s="492">
        <v>2631</v>
      </c>
    </row>
    <row r="523" spans="1:4" ht="12.75" customHeight="1">
      <c r="A523" s="499">
        <v>210.11</v>
      </c>
      <c r="B523" s="498" t="s">
        <v>581</v>
      </c>
      <c r="C523" s="497">
        <v>4388</v>
      </c>
      <c r="D523" s="492">
        <v>1671</v>
      </c>
    </row>
    <row r="524" spans="1:4" ht="12.75" customHeight="1">
      <c r="A524" s="519">
        <v>210.13</v>
      </c>
      <c r="B524" s="498" t="s">
        <v>396</v>
      </c>
      <c r="C524" s="497">
        <v>4820</v>
      </c>
      <c r="D524" s="492">
        <v>1651</v>
      </c>
    </row>
    <row r="525" spans="1:4" ht="12.75" customHeight="1">
      <c r="A525" s="499">
        <v>210.14</v>
      </c>
      <c r="B525" s="498" t="s">
        <v>580</v>
      </c>
      <c r="C525" s="497">
        <v>8402</v>
      </c>
      <c r="D525" s="492">
        <v>2819</v>
      </c>
    </row>
    <row r="526" spans="1:4" ht="12.75" customHeight="1">
      <c r="A526" s="499">
        <v>210.15</v>
      </c>
      <c r="B526" s="498" t="s">
        <v>579</v>
      </c>
      <c r="C526" s="497">
        <v>6080</v>
      </c>
      <c r="D526" s="492">
        <v>2175</v>
      </c>
    </row>
    <row r="527" spans="1:4" ht="12.75" customHeight="1">
      <c r="A527" s="499">
        <v>210.16</v>
      </c>
      <c r="B527" s="498" t="s">
        <v>578</v>
      </c>
      <c r="C527" s="497">
        <v>5525</v>
      </c>
      <c r="D527" s="492">
        <v>2177</v>
      </c>
    </row>
    <row r="528" spans="1:4" ht="12.75" customHeight="1">
      <c r="A528" s="499">
        <v>210.17</v>
      </c>
      <c r="B528" s="498" t="s">
        <v>577</v>
      </c>
      <c r="C528" s="497">
        <v>4572</v>
      </c>
      <c r="D528" s="492">
        <v>1930</v>
      </c>
    </row>
    <row r="529" spans="1:4" ht="12.75" customHeight="1">
      <c r="A529" s="499">
        <v>211.01</v>
      </c>
      <c r="B529" s="498" t="s">
        <v>576</v>
      </c>
      <c r="C529" s="497">
        <v>2793</v>
      </c>
      <c r="D529" s="492">
        <v>1264</v>
      </c>
    </row>
    <row r="530" spans="1:4" ht="12.75" customHeight="1">
      <c r="A530" s="499">
        <v>211.07</v>
      </c>
      <c r="B530" s="498" t="s">
        <v>575</v>
      </c>
      <c r="C530" s="497">
        <v>1365</v>
      </c>
      <c r="D530" s="492">
        <v>530</v>
      </c>
    </row>
    <row r="531" spans="1:4" ht="12.75" customHeight="1">
      <c r="A531" s="499">
        <v>211.08</v>
      </c>
      <c r="B531" s="498" t="s">
        <v>574</v>
      </c>
      <c r="C531" s="497">
        <v>6336</v>
      </c>
      <c r="D531" s="492">
        <v>2373</v>
      </c>
    </row>
    <row r="532" spans="1:4" ht="12.75" customHeight="1">
      <c r="A532" s="499">
        <v>212.03</v>
      </c>
      <c r="B532" s="498" t="s">
        <v>267</v>
      </c>
      <c r="C532" s="497">
        <v>6111</v>
      </c>
      <c r="D532" s="492">
        <v>2395</v>
      </c>
    </row>
    <row r="533" spans="1:4" ht="12.75" customHeight="1">
      <c r="A533" s="499">
        <v>212.04</v>
      </c>
      <c r="B533" s="498" t="s">
        <v>573</v>
      </c>
      <c r="C533" s="497">
        <v>2868</v>
      </c>
      <c r="D533" s="492">
        <v>1126</v>
      </c>
    </row>
    <row r="534" spans="1:4" ht="12.75" customHeight="1">
      <c r="A534" s="499">
        <v>213</v>
      </c>
      <c r="B534" s="498" t="s">
        <v>268</v>
      </c>
      <c r="C534" s="497">
        <v>5913</v>
      </c>
      <c r="D534" s="492">
        <v>2133</v>
      </c>
    </row>
    <row r="535" spans="1:4" ht="12.75" customHeight="1">
      <c r="A535" s="499">
        <v>214.02</v>
      </c>
      <c r="B535" s="498" t="s">
        <v>572</v>
      </c>
      <c r="C535" s="497">
        <v>3876</v>
      </c>
      <c r="D535" s="492">
        <v>1357</v>
      </c>
    </row>
    <row r="536" spans="1:4" ht="12.75" customHeight="1">
      <c r="A536" s="499">
        <v>215.02</v>
      </c>
      <c r="B536" s="498" t="s">
        <v>571</v>
      </c>
      <c r="C536" s="497">
        <v>5432</v>
      </c>
      <c r="D536" s="492">
        <v>1863</v>
      </c>
    </row>
    <row r="537" spans="1:4" ht="12.75" customHeight="1">
      <c r="A537" s="499">
        <v>215.04</v>
      </c>
      <c r="B537" s="498" t="s">
        <v>570</v>
      </c>
      <c r="C537" s="497">
        <v>5932</v>
      </c>
      <c r="D537" s="492">
        <v>1765</v>
      </c>
    </row>
    <row r="538" spans="1:4" ht="12.75" customHeight="1">
      <c r="A538" s="519">
        <v>215.1</v>
      </c>
      <c r="B538" s="498" t="s">
        <v>569</v>
      </c>
      <c r="C538" s="497">
        <v>3550</v>
      </c>
      <c r="D538" s="492">
        <v>1428</v>
      </c>
    </row>
    <row r="539" spans="1:4" ht="12.75" customHeight="1">
      <c r="A539" s="499">
        <v>215.11</v>
      </c>
      <c r="B539" s="498" t="s">
        <v>568</v>
      </c>
      <c r="C539" s="497">
        <v>1568</v>
      </c>
      <c r="D539" s="492">
        <v>557</v>
      </c>
    </row>
    <row r="540" spans="1:4" ht="12.75" customHeight="1">
      <c r="A540" s="499">
        <v>215.12</v>
      </c>
      <c r="B540" s="498" t="s">
        <v>567</v>
      </c>
      <c r="C540" s="497">
        <v>4531</v>
      </c>
      <c r="D540" s="492">
        <v>1666</v>
      </c>
    </row>
    <row r="541" spans="1:4" ht="12.75" customHeight="1">
      <c r="A541" s="499">
        <v>215.13</v>
      </c>
      <c r="B541" s="498" t="s">
        <v>566</v>
      </c>
      <c r="C541" s="497">
        <v>6109</v>
      </c>
      <c r="D541" s="492">
        <v>2045</v>
      </c>
    </row>
    <row r="542" spans="1:4" ht="12.75" customHeight="1">
      <c r="A542" s="499">
        <v>216.05</v>
      </c>
      <c r="B542" s="498" t="s">
        <v>335</v>
      </c>
      <c r="C542" s="497">
        <v>3787</v>
      </c>
      <c r="D542" s="492">
        <v>1530</v>
      </c>
    </row>
    <row r="543" spans="1:4" ht="12.75" customHeight="1">
      <c r="A543" s="499">
        <v>216.06</v>
      </c>
      <c r="B543" s="498" t="s">
        <v>565</v>
      </c>
      <c r="C543" s="497">
        <v>4120</v>
      </c>
      <c r="D543" s="492">
        <v>1494</v>
      </c>
    </row>
    <row r="544" spans="1:4" ht="12.75" customHeight="1">
      <c r="A544" s="499">
        <v>216.07</v>
      </c>
      <c r="B544" s="498" t="s">
        <v>416</v>
      </c>
      <c r="C544" s="497">
        <v>4452</v>
      </c>
      <c r="D544" s="492">
        <v>1656</v>
      </c>
    </row>
    <row r="545" spans="1:4" ht="12.75" customHeight="1">
      <c r="A545" s="496"/>
      <c r="B545" s="495"/>
      <c r="C545" s="322"/>
      <c r="D545" s="494"/>
    </row>
    <row r="546" spans="1:4" ht="12.75" customHeight="1">
      <c r="A546" s="493"/>
      <c r="B546" s="387"/>
      <c r="C546" s="492"/>
      <c r="D546" s="492"/>
    </row>
    <row r="547" spans="1:4" ht="12.75" customHeight="1">
      <c r="A547" s="518" t="s">
        <v>308</v>
      </c>
      <c r="B547" s="358"/>
      <c r="C547" s="358"/>
      <c r="D547" s="358"/>
    </row>
    <row r="548" spans="1:4" ht="12.75" customHeight="1">
      <c r="A548" s="517"/>
      <c r="B548" s="358"/>
      <c r="C548" s="358"/>
      <c r="D548" s="358"/>
    </row>
    <row r="549" spans="1:4" ht="15.75" customHeight="1">
      <c r="A549" s="516" t="s">
        <v>564</v>
      </c>
      <c r="B549" s="515"/>
      <c r="C549" s="514"/>
      <c r="D549" s="514"/>
    </row>
    <row r="550" spans="1:4" ht="15.75" customHeight="1">
      <c r="A550" s="516" t="s">
        <v>563</v>
      </c>
      <c r="B550" s="515"/>
      <c r="C550" s="514"/>
      <c r="D550" s="514"/>
    </row>
    <row r="551" spans="1:4" ht="12.75" customHeight="1" thickBot="1">
      <c r="A551" s="513" t="s">
        <v>34</v>
      </c>
      <c r="B551" s="512"/>
      <c r="C551" s="511"/>
      <c r="D551" s="510"/>
    </row>
    <row r="552" spans="1:4" ht="34.5" customHeight="1" thickTop="1">
      <c r="A552" s="509" t="s">
        <v>562</v>
      </c>
      <c r="B552" s="508" t="s">
        <v>561</v>
      </c>
      <c r="C552" s="383" t="s">
        <v>542</v>
      </c>
      <c r="D552" s="507" t="s">
        <v>541</v>
      </c>
    </row>
    <row r="553" spans="1:4" ht="12.75" customHeight="1">
      <c r="A553" s="506"/>
      <c r="B553" s="505"/>
      <c r="C553" s="504"/>
      <c r="D553" s="503"/>
    </row>
    <row r="554" spans="1:3" ht="12.75" customHeight="1">
      <c r="A554" s="502" t="s">
        <v>560</v>
      </c>
      <c r="B554" s="501"/>
      <c r="C554" s="500"/>
    </row>
    <row r="555" spans="1:4" ht="12.75" customHeight="1">
      <c r="A555" s="499">
        <v>216.08</v>
      </c>
      <c r="B555" s="498" t="s">
        <v>559</v>
      </c>
      <c r="C555" s="497">
        <v>3832</v>
      </c>
      <c r="D555" s="492">
        <v>1590</v>
      </c>
    </row>
    <row r="556" spans="1:4" ht="12.75" customHeight="1">
      <c r="A556" s="499">
        <v>217.05</v>
      </c>
      <c r="B556" s="498" t="s">
        <v>558</v>
      </c>
      <c r="C556" s="497">
        <v>6366</v>
      </c>
      <c r="D556" s="492">
        <v>2241</v>
      </c>
    </row>
    <row r="557" spans="1:4" ht="12.75" customHeight="1">
      <c r="A557" s="499">
        <v>217.06</v>
      </c>
      <c r="B557" s="498" t="s">
        <v>557</v>
      </c>
      <c r="C557" s="497">
        <v>3795</v>
      </c>
      <c r="D557" s="492">
        <v>1257</v>
      </c>
    </row>
    <row r="558" spans="1:4" ht="12.75" customHeight="1">
      <c r="A558" s="499">
        <v>217.07</v>
      </c>
      <c r="B558" s="498" t="s">
        <v>556</v>
      </c>
      <c r="C558" s="497">
        <v>4997</v>
      </c>
      <c r="D558" s="492">
        <v>1705</v>
      </c>
    </row>
    <row r="559" spans="1:4" ht="12.75" customHeight="1">
      <c r="A559" s="499">
        <v>217.08</v>
      </c>
      <c r="B559" s="498" t="s">
        <v>555</v>
      </c>
      <c r="C559" s="497">
        <v>4152</v>
      </c>
      <c r="D559" s="492">
        <v>1793</v>
      </c>
    </row>
    <row r="560" spans="1:4" ht="12.75" customHeight="1">
      <c r="A560" s="499">
        <v>218</v>
      </c>
      <c r="B560" s="498" t="s">
        <v>271</v>
      </c>
      <c r="C560" s="497">
        <v>6979</v>
      </c>
      <c r="D560" s="492">
        <v>2445</v>
      </c>
    </row>
    <row r="561" spans="1:4" ht="12.75" customHeight="1">
      <c r="A561" s="499">
        <v>219.02</v>
      </c>
      <c r="B561" s="498" t="s">
        <v>554</v>
      </c>
      <c r="C561" s="497">
        <v>4212</v>
      </c>
      <c r="D561" s="492">
        <v>1359</v>
      </c>
    </row>
    <row r="562" spans="1:4" ht="12.75" customHeight="1">
      <c r="A562" s="499">
        <v>220</v>
      </c>
      <c r="B562" s="498" t="s">
        <v>553</v>
      </c>
      <c r="C562" s="497">
        <v>2678</v>
      </c>
      <c r="D562" s="492">
        <v>922</v>
      </c>
    </row>
    <row r="563" spans="1:4" ht="12.75" customHeight="1">
      <c r="A563" s="499">
        <v>221.02</v>
      </c>
      <c r="B563" s="498" t="s">
        <v>273</v>
      </c>
      <c r="C563" s="497">
        <v>2114</v>
      </c>
      <c r="D563" s="492">
        <v>765</v>
      </c>
    </row>
    <row r="564" spans="1:4" ht="12.75" customHeight="1">
      <c r="A564" s="496"/>
      <c r="B564" s="495"/>
      <c r="C564" s="322"/>
      <c r="D564" s="494"/>
    </row>
    <row r="565" spans="1:4" ht="12.75" customHeight="1">
      <c r="A565" s="493"/>
      <c r="B565" s="387"/>
      <c r="C565" s="492"/>
      <c r="D565" s="492"/>
    </row>
    <row r="566" ht="12.75" customHeight="1">
      <c r="A566" s="491" t="s">
        <v>552</v>
      </c>
    </row>
    <row r="567" ht="12.75" customHeight="1">
      <c r="A567" s="490" t="s">
        <v>551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      http://dbedt.hawaii.gov/</oddFooter>
  </headerFooter>
  <rowBreaks count="11" manualBreakCount="11">
    <brk id="50" max="255" man="1"/>
    <brk id="100" max="255" man="1"/>
    <brk id="150" max="255" man="1"/>
    <brk id="200" max="255" man="1"/>
    <brk id="250" max="255" man="1"/>
    <brk id="300" max="255" man="1"/>
    <brk id="350" max="255" man="1"/>
    <brk id="400" max="255" man="1"/>
    <brk id="448" max="255" man="1"/>
    <brk id="498" max="255" man="1"/>
    <brk id="548" max="255" man="1"/>
  </rowBreaks>
</worksheet>
</file>

<file path=xl/worksheets/sheet19.xml><?xml version="1.0" encoding="utf-8"?>
<worksheet xmlns="http://schemas.openxmlformats.org/spreadsheetml/2006/main" xmlns:r="http://schemas.openxmlformats.org/officeDocument/2006/relationships">
  <dimension ref="A1:G64"/>
  <sheetViews>
    <sheetView zoomScalePageLayoutView="0" workbookViewId="0" topLeftCell="A1">
      <selection activeCell="A1" sqref="A1"/>
    </sheetView>
  </sheetViews>
  <sheetFormatPr defaultColWidth="9.140625" defaultRowHeight="12.75"/>
  <cols>
    <col min="1" max="1" width="25.7109375" style="62" customWidth="1"/>
    <col min="2" max="2" width="16.00390625" style="62" customWidth="1"/>
    <col min="3" max="3" width="25.7109375" style="62" customWidth="1"/>
    <col min="4" max="4" width="16.00390625" style="62" customWidth="1"/>
    <col min="5" max="16384" width="9.140625" style="62" customWidth="1"/>
  </cols>
  <sheetData>
    <row r="1" spans="1:4" s="572" customFormat="1" ht="15.75" customHeight="1">
      <c r="A1" s="516" t="s">
        <v>1022</v>
      </c>
      <c r="B1" s="86"/>
      <c r="C1" s="86"/>
      <c r="D1" s="86"/>
    </row>
    <row r="2" spans="1:4" s="572" customFormat="1" ht="15.75" customHeight="1">
      <c r="A2" s="516" t="s">
        <v>1021</v>
      </c>
      <c r="B2" s="86"/>
      <c r="C2" s="86"/>
      <c r="D2" s="86"/>
    </row>
    <row r="3" ht="12.75" customHeight="1" thickBot="1">
      <c r="B3" s="84"/>
    </row>
    <row r="4" spans="1:4" s="569" customFormat="1" ht="32.25" customHeight="1" thickTop="1">
      <c r="A4" s="81" t="s">
        <v>974</v>
      </c>
      <c r="B4" s="571" t="s">
        <v>118</v>
      </c>
      <c r="C4" s="81" t="s">
        <v>974</v>
      </c>
      <c r="D4" s="570" t="s">
        <v>118</v>
      </c>
    </row>
    <row r="5" spans="1:4" ht="12.75" customHeight="1">
      <c r="A5" s="78"/>
      <c r="B5" s="567"/>
      <c r="C5" s="592"/>
      <c r="D5" s="591"/>
    </row>
    <row r="6" spans="1:4" ht="12.75" customHeight="1">
      <c r="A6" s="590" t="s">
        <v>162</v>
      </c>
      <c r="B6" s="589">
        <f>SUM(B8,B37,D6,D16,D19,D32,B48)</f>
        <v>34356</v>
      </c>
      <c r="C6" s="588" t="s">
        <v>1020</v>
      </c>
      <c r="D6" s="587">
        <f>SUM(D7:D14)</f>
        <v>2576</v>
      </c>
    </row>
    <row r="7" spans="1:4" ht="12.75" customHeight="1">
      <c r="A7" s="78"/>
      <c r="B7" s="565"/>
      <c r="C7" s="580" t="s">
        <v>1019</v>
      </c>
      <c r="D7" s="557">
        <v>228</v>
      </c>
    </row>
    <row r="8" spans="1:4" ht="12.75" customHeight="1">
      <c r="A8" s="582" t="s">
        <v>161</v>
      </c>
      <c r="B8" s="565">
        <f>SUM(B9:B35)</f>
        <v>6269</v>
      </c>
      <c r="C8" s="580" t="s">
        <v>1018</v>
      </c>
      <c r="D8" s="557">
        <v>1659</v>
      </c>
    </row>
    <row r="9" spans="1:7" ht="12.75" customHeight="1">
      <c r="A9" s="558" t="s">
        <v>1017</v>
      </c>
      <c r="B9" s="561">
        <v>2</v>
      </c>
      <c r="C9" s="580" t="s">
        <v>332</v>
      </c>
      <c r="D9" s="557">
        <v>35</v>
      </c>
      <c r="F9" s="88"/>
      <c r="G9" s="207"/>
    </row>
    <row r="10" spans="1:7" ht="12.75" customHeight="1">
      <c r="A10" s="558" t="s">
        <v>1016</v>
      </c>
      <c r="B10" s="561">
        <v>5</v>
      </c>
      <c r="C10" s="580" t="s">
        <v>326</v>
      </c>
      <c r="D10" s="562" t="s">
        <v>137</v>
      </c>
      <c r="F10" s="88"/>
      <c r="G10" s="207"/>
    </row>
    <row r="11" spans="1:7" ht="12.75" customHeight="1">
      <c r="A11" s="558" t="s">
        <v>409</v>
      </c>
      <c r="B11" s="560" t="s">
        <v>137</v>
      </c>
      <c r="C11" s="580" t="s">
        <v>322</v>
      </c>
      <c r="D11" s="557">
        <v>491</v>
      </c>
      <c r="F11" s="88"/>
      <c r="G11" s="207"/>
    </row>
    <row r="12" spans="1:7" ht="12.75" customHeight="1">
      <c r="A12" s="558" t="s">
        <v>1015</v>
      </c>
      <c r="B12" s="561">
        <v>6</v>
      </c>
      <c r="C12" s="580" t="s">
        <v>1014</v>
      </c>
      <c r="D12" s="105">
        <v>13</v>
      </c>
      <c r="F12" s="88"/>
      <c r="G12" s="207"/>
    </row>
    <row r="13" spans="1:7" ht="12.75" customHeight="1">
      <c r="A13" s="558" t="s">
        <v>1013</v>
      </c>
      <c r="B13" s="561">
        <v>55</v>
      </c>
      <c r="C13" s="580" t="s">
        <v>373</v>
      </c>
      <c r="D13" s="105">
        <v>150</v>
      </c>
      <c r="F13" s="88"/>
      <c r="G13" s="207"/>
    </row>
    <row r="14" spans="1:7" ht="12.75" customHeight="1">
      <c r="A14" s="558" t="s">
        <v>1012</v>
      </c>
      <c r="B14" s="560" t="s">
        <v>137</v>
      </c>
      <c r="C14" s="580" t="s">
        <v>255</v>
      </c>
      <c r="D14" s="562" t="s">
        <v>137</v>
      </c>
      <c r="F14" s="88"/>
      <c r="G14" s="207"/>
    </row>
    <row r="15" spans="1:7" ht="12.75" customHeight="1">
      <c r="A15" s="558" t="s">
        <v>1011</v>
      </c>
      <c r="B15" s="561">
        <v>119</v>
      </c>
      <c r="C15" s="586"/>
      <c r="D15" s="585"/>
      <c r="F15" s="88"/>
      <c r="G15" s="207"/>
    </row>
    <row r="16" spans="1:7" ht="12.75" customHeight="1">
      <c r="A16" s="558" t="s">
        <v>1010</v>
      </c>
      <c r="B16" s="561">
        <v>500</v>
      </c>
      <c r="C16" s="584" t="s">
        <v>1009</v>
      </c>
      <c r="D16" s="557">
        <f>D17</f>
        <v>117</v>
      </c>
      <c r="F16" s="88"/>
      <c r="G16" s="207"/>
    </row>
    <row r="17" spans="1:7" ht="12.75" customHeight="1">
      <c r="A17" s="558" t="s">
        <v>1008</v>
      </c>
      <c r="B17" s="560" t="s">
        <v>137</v>
      </c>
      <c r="C17" s="580" t="s">
        <v>358</v>
      </c>
      <c r="D17" s="557">
        <v>117</v>
      </c>
      <c r="F17" s="88"/>
      <c r="G17" s="207"/>
    </row>
    <row r="18" spans="1:7" ht="12.75" customHeight="1">
      <c r="A18" s="558" t="s">
        <v>570</v>
      </c>
      <c r="B18" s="561">
        <v>990</v>
      </c>
      <c r="C18" s="580"/>
      <c r="D18" s="557"/>
      <c r="F18" s="88"/>
      <c r="G18" s="207"/>
    </row>
    <row r="19" spans="1:7" ht="12.75" customHeight="1">
      <c r="A19" s="558" t="s">
        <v>1007</v>
      </c>
      <c r="B19" s="561">
        <v>1617</v>
      </c>
      <c r="C19" s="584" t="s">
        <v>233</v>
      </c>
      <c r="D19" s="557">
        <f>SUM(D20:D30)</f>
        <v>3980</v>
      </c>
      <c r="F19" s="88"/>
      <c r="G19" s="207"/>
    </row>
    <row r="20" spans="1:7" ht="12.75" customHeight="1">
      <c r="A20" s="558" t="s">
        <v>1006</v>
      </c>
      <c r="B20" s="561">
        <v>17</v>
      </c>
      <c r="C20" s="580" t="s">
        <v>598</v>
      </c>
      <c r="D20" s="105">
        <v>2</v>
      </c>
      <c r="F20" s="88"/>
      <c r="G20" s="207"/>
    </row>
    <row r="21" spans="1:7" ht="12.75" customHeight="1">
      <c r="A21" s="558" t="s">
        <v>1005</v>
      </c>
      <c r="B21" s="560" t="s">
        <v>137</v>
      </c>
      <c r="C21" s="580" t="s">
        <v>1004</v>
      </c>
      <c r="D21" s="105">
        <v>34</v>
      </c>
      <c r="F21" s="88"/>
      <c r="G21" s="207"/>
    </row>
    <row r="22" spans="1:7" ht="12.75" customHeight="1">
      <c r="A22" s="558" t="s">
        <v>1003</v>
      </c>
      <c r="B22" s="561">
        <v>73</v>
      </c>
      <c r="C22" s="580" t="s">
        <v>1002</v>
      </c>
      <c r="D22" s="104">
        <v>7</v>
      </c>
      <c r="F22" s="88"/>
      <c r="G22" s="207"/>
    </row>
    <row r="23" spans="1:7" ht="12.75" customHeight="1">
      <c r="A23" s="558" t="s">
        <v>1001</v>
      </c>
      <c r="B23" s="561">
        <v>106</v>
      </c>
      <c r="C23" s="580" t="s">
        <v>1000</v>
      </c>
      <c r="D23" s="104">
        <v>113</v>
      </c>
      <c r="F23" s="88"/>
      <c r="G23" s="207"/>
    </row>
    <row r="24" spans="1:7" ht="12.75" customHeight="1">
      <c r="A24" s="558" t="s">
        <v>999</v>
      </c>
      <c r="B24" s="561">
        <v>7</v>
      </c>
      <c r="C24" s="580" t="s">
        <v>998</v>
      </c>
      <c r="D24" s="104">
        <v>422</v>
      </c>
      <c r="F24" s="88"/>
      <c r="G24" s="207"/>
    </row>
    <row r="25" spans="1:7" ht="12.75" customHeight="1">
      <c r="A25" s="558" t="s">
        <v>997</v>
      </c>
      <c r="B25" s="561">
        <v>670</v>
      </c>
      <c r="C25" s="580" t="s">
        <v>996</v>
      </c>
      <c r="D25" s="104">
        <v>729</v>
      </c>
      <c r="F25" s="88"/>
      <c r="G25" s="207"/>
    </row>
    <row r="26" spans="1:7" ht="12.75" customHeight="1">
      <c r="A26" s="558" t="s">
        <v>995</v>
      </c>
      <c r="B26" s="561">
        <v>1054</v>
      </c>
      <c r="C26" s="580" t="s">
        <v>994</v>
      </c>
      <c r="D26" s="562" t="s">
        <v>137</v>
      </c>
      <c r="F26" s="88"/>
      <c r="G26" s="207"/>
    </row>
    <row r="27" spans="1:7" ht="12.75" customHeight="1">
      <c r="A27" s="558" t="s">
        <v>993</v>
      </c>
      <c r="B27" s="561">
        <v>5</v>
      </c>
      <c r="C27" s="580" t="s">
        <v>992</v>
      </c>
      <c r="D27" s="105">
        <v>1</v>
      </c>
      <c r="F27" s="88"/>
      <c r="G27" s="207"/>
    </row>
    <row r="28" spans="1:7" ht="12.75" customHeight="1">
      <c r="A28" s="558" t="s">
        <v>991</v>
      </c>
      <c r="B28" s="561">
        <v>59</v>
      </c>
      <c r="C28" s="580" t="s">
        <v>990</v>
      </c>
      <c r="D28" s="104">
        <v>1441</v>
      </c>
      <c r="F28" s="88"/>
      <c r="G28" s="207"/>
    </row>
    <row r="29" spans="1:7" ht="12.75" customHeight="1">
      <c r="A29" s="558" t="s">
        <v>989</v>
      </c>
      <c r="B29" s="561">
        <v>17</v>
      </c>
      <c r="C29" s="580" t="s">
        <v>988</v>
      </c>
      <c r="D29" s="562" t="s">
        <v>137</v>
      </c>
      <c r="F29" s="88"/>
      <c r="G29" s="207"/>
    </row>
    <row r="30" spans="1:7" ht="12.75" customHeight="1">
      <c r="A30" s="558" t="s">
        <v>987</v>
      </c>
      <c r="B30" s="561">
        <v>936</v>
      </c>
      <c r="C30" s="580" t="s">
        <v>986</v>
      </c>
      <c r="D30" s="104">
        <v>1231</v>
      </c>
      <c r="F30" s="88"/>
      <c r="G30" s="207"/>
    </row>
    <row r="31" spans="1:7" ht="12.75" customHeight="1">
      <c r="A31" s="558" t="s">
        <v>985</v>
      </c>
      <c r="B31" s="560" t="s">
        <v>137</v>
      </c>
      <c r="C31" s="586"/>
      <c r="D31" s="585"/>
      <c r="F31" s="88"/>
      <c r="G31" s="207"/>
    </row>
    <row r="32" spans="1:7" ht="12.75" customHeight="1">
      <c r="A32" s="558" t="s">
        <v>984</v>
      </c>
      <c r="B32" s="561">
        <v>14</v>
      </c>
      <c r="C32" s="584" t="s">
        <v>232</v>
      </c>
      <c r="D32" s="557">
        <f>SUM(D33:D38)</f>
        <v>2070</v>
      </c>
      <c r="F32" s="88"/>
      <c r="G32" s="207"/>
    </row>
    <row r="33" spans="1:7" ht="12.75" customHeight="1">
      <c r="A33" s="558" t="s">
        <v>983</v>
      </c>
      <c r="B33" s="560" t="s">
        <v>137</v>
      </c>
      <c r="C33" s="580" t="s">
        <v>982</v>
      </c>
      <c r="D33" s="557">
        <v>1370</v>
      </c>
      <c r="F33" s="88"/>
      <c r="G33" s="207"/>
    </row>
    <row r="34" spans="1:7" ht="12.75" customHeight="1">
      <c r="A34" s="558" t="s">
        <v>981</v>
      </c>
      <c r="B34" s="560" t="s">
        <v>137</v>
      </c>
      <c r="C34" s="580" t="s">
        <v>980</v>
      </c>
      <c r="D34" s="557">
        <v>383</v>
      </c>
      <c r="F34" s="88"/>
      <c r="G34" s="207"/>
    </row>
    <row r="35" spans="1:7" ht="12.75" customHeight="1">
      <c r="A35" s="558" t="s">
        <v>408</v>
      </c>
      <c r="B35" s="561">
        <v>17</v>
      </c>
      <c r="C35" s="580" t="s">
        <v>979</v>
      </c>
      <c r="D35" s="557">
        <v>82</v>
      </c>
      <c r="F35" s="88"/>
      <c r="G35" s="207"/>
    </row>
    <row r="36" spans="1:4" ht="12.75" customHeight="1">
      <c r="A36" s="78"/>
      <c r="B36" s="583"/>
      <c r="C36" s="580" t="s">
        <v>978</v>
      </c>
      <c r="D36" s="557">
        <v>81</v>
      </c>
    </row>
    <row r="37" spans="1:6" ht="12.75" customHeight="1">
      <c r="A37" s="582" t="s">
        <v>160</v>
      </c>
      <c r="B37" s="560" t="s">
        <v>137</v>
      </c>
      <c r="C37" s="580" t="s">
        <v>977</v>
      </c>
      <c r="D37" s="557">
        <v>154</v>
      </c>
      <c r="F37" s="581"/>
    </row>
    <row r="38" spans="1:4" ht="12.75" customHeight="1">
      <c r="A38" s="558"/>
      <c r="B38" s="559"/>
      <c r="C38" s="580" t="s">
        <v>345</v>
      </c>
      <c r="D38" s="562" t="s">
        <v>137</v>
      </c>
    </row>
    <row r="39" spans="1:4" ht="12.75" customHeight="1">
      <c r="A39" s="69"/>
      <c r="B39" s="579"/>
      <c r="C39" s="578"/>
      <c r="D39" s="577"/>
    </row>
    <row r="40" spans="1:4" ht="12.75" customHeight="1">
      <c r="A40" s="66"/>
      <c r="B40" s="576"/>
      <c r="C40" s="575"/>
      <c r="D40" s="207"/>
    </row>
    <row r="41" spans="1:4" ht="12.75" customHeight="1">
      <c r="A41" s="66" t="s">
        <v>308</v>
      </c>
      <c r="B41" s="576"/>
      <c r="C41" s="575"/>
      <c r="D41" s="207"/>
    </row>
    <row r="42" spans="1:4" ht="12.75" customHeight="1">
      <c r="A42" s="66"/>
      <c r="B42" s="576"/>
      <c r="C42" s="575"/>
      <c r="D42" s="207"/>
    </row>
    <row r="43" spans="1:4" s="572" customFormat="1" ht="15.75" customHeight="1">
      <c r="A43" s="516" t="s">
        <v>976</v>
      </c>
      <c r="B43" s="86"/>
      <c r="C43" s="86"/>
      <c r="D43" s="86"/>
    </row>
    <row r="44" spans="1:4" s="572" customFormat="1" ht="15.75" customHeight="1">
      <c r="A44" s="516" t="s">
        <v>975</v>
      </c>
      <c r="B44" s="86"/>
      <c r="C44" s="86"/>
      <c r="D44" s="86"/>
    </row>
    <row r="45" spans="1:2" s="572" customFormat="1" ht="12.75" customHeight="1" thickBot="1">
      <c r="A45" s="574"/>
      <c r="B45" s="573"/>
    </row>
    <row r="46" spans="1:4" s="569" customFormat="1" ht="36" customHeight="1" thickTop="1">
      <c r="A46" s="81" t="s">
        <v>974</v>
      </c>
      <c r="B46" s="571" t="s">
        <v>118</v>
      </c>
      <c r="C46" s="81" t="s">
        <v>974</v>
      </c>
      <c r="D46" s="570" t="s">
        <v>118</v>
      </c>
    </row>
    <row r="47" spans="1:4" ht="12.75" customHeight="1">
      <c r="A47" s="568"/>
      <c r="B47" s="567"/>
      <c r="C47" s="78"/>
      <c r="D47" s="566"/>
    </row>
    <row r="48" spans="1:4" ht="12.75" customHeight="1">
      <c r="A48" s="564" t="s">
        <v>234</v>
      </c>
      <c r="B48" s="565">
        <f>SUM(B49:B59,D49:D59)</f>
        <v>19344</v>
      </c>
      <c r="C48" s="564" t="s">
        <v>661</v>
      </c>
      <c r="D48" s="563"/>
    </row>
    <row r="49" spans="1:4" ht="12.75" customHeight="1">
      <c r="A49" s="558" t="s">
        <v>359</v>
      </c>
      <c r="B49" s="559">
        <v>789</v>
      </c>
      <c r="C49" s="558" t="s">
        <v>319</v>
      </c>
      <c r="D49" s="557">
        <v>8</v>
      </c>
    </row>
    <row r="50" spans="1:4" ht="12.75" customHeight="1">
      <c r="A50" s="558" t="s">
        <v>973</v>
      </c>
      <c r="B50" s="560" t="s">
        <v>137</v>
      </c>
      <c r="C50" s="558" t="s">
        <v>316</v>
      </c>
      <c r="D50" s="562" t="s">
        <v>137</v>
      </c>
    </row>
    <row r="51" spans="1:4" ht="12.75" customHeight="1">
      <c r="A51" s="558" t="s">
        <v>972</v>
      </c>
      <c r="B51" s="561">
        <v>1</v>
      </c>
      <c r="C51" s="558" t="s">
        <v>971</v>
      </c>
      <c r="D51" s="557">
        <v>1020</v>
      </c>
    </row>
    <row r="52" spans="1:4" ht="12.75" customHeight="1">
      <c r="A52" s="558" t="s">
        <v>970</v>
      </c>
      <c r="B52" s="559">
        <v>318</v>
      </c>
      <c r="C52" s="558" t="s">
        <v>300</v>
      </c>
      <c r="D52" s="557">
        <v>5135</v>
      </c>
    </row>
    <row r="53" spans="1:4" ht="12.75" customHeight="1">
      <c r="A53" s="558" t="s">
        <v>333</v>
      </c>
      <c r="B53" s="559">
        <v>8</v>
      </c>
      <c r="C53" s="558" t="s">
        <v>969</v>
      </c>
      <c r="D53" s="557">
        <v>1091</v>
      </c>
    </row>
    <row r="54" spans="1:4" ht="12.75" customHeight="1">
      <c r="A54" s="558" t="s">
        <v>968</v>
      </c>
      <c r="B54" s="559">
        <v>308</v>
      </c>
      <c r="C54" s="558" t="s">
        <v>296</v>
      </c>
      <c r="D54" s="557">
        <v>3</v>
      </c>
    </row>
    <row r="55" spans="1:4" ht="12.75" customHeight="1">
      <c r="A55" s="558" t="s">
        <v>967</v>
      </c>
      <c r="B55" s="559">
        <v>1566</v>
      </c>
      <c r="C55" s="558" t="s">
        <v>966</v>
      </c>
      <c r="D55" s="557">
        <v>1068</v>
      </c>
    </row>
    <row r="56" spans="1:4" ht="12.75" customHeight="1">
      <c r="A56" s="558" t="s">
        <v>327</v>
      </c>
      <c r="B56" s="560" t="s">
        <v>137</v>
      </c>
      <c r="C56" s="558" t="s">
        <v>965</v>
      </c>
      <c r="D56" s="557">
        <v>29</v>
      </c>
    </row>
    <row r="57" spans="1:4" ht="12.75" customHeight="1">
      <c r="A57" s="558" t="s">
        <v>964</v>
      </c>
      <c r="B57" s="559">
        <v>1332</v>
      </c>
      <c r="C57" s="558" t="s">
        <v>261</v>
      </c>
      <c r="D57" s="557">
        <v>2114</v>
      </c>
    </row>
    <row r="58" spans="1:4" ht="12.75" customHeight="1">
      <c r="A58" s="558" t="s">
        <v>963</v>
      </c>
      <c r="B58" s="559">
        <v>245</v>
      </c>
      <c r="C58" s="558" t="s">
        <v>962</v>
      </c>
      <c r="D58" s="557">
        <v>616</v>
      </c>
    </row>
    <row r="59" spans="1:4" ht="12.75" customHeight="1">
      <c r="A59" s="558" t="s">
        <v>961</v>
      </c>
      <c r="B59" s="559">
        <v>54</v>
      </c>
      <c r="C59" s="558" t="s">
        <v>295</v>
      </c>
      <c r="D59" s="557">
        <v>3639</v>
      </c>
    </row>
    <row r="60" spans="1:4" ht="12.75" customHeight="1">
      <c r="A60" s="69"/>
      <c r="B60" s="556"/>
      <c r="C60" s="555"/>
      <c r="D60" s="350"/>
    </row>
    <row r="61" spans="1:4" ht="12.75" customHeight="1">
      <c r="A61" s="553"/>
      <c r="B61" s="554"/>
      <c r="C61" s="553"/>
      <c r="D61" s="552"/>
    </row>
    <row r="62" ht="12.75" customHeight="1">
      <c r="A62" s="65" t="s">
        <v>960</v>
      </c>
    </row>
    <row r="63" ht="12.75" customHeight="1">
      <c r="A63" s="65" t="s">
        <v>959</v>
      </c>
    </row>
    <row r="64" ht="12.75" customHeight="1">
      <c r="A64" s="55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3"/>
  <sheetViews>
    <sheetView workbookViewId="0" topLeftCell="A1">
      <selection activeCell="A1" sqref="A1"/>
    </sheetView>
  </sheetViews>
  <sheetFormatPr defaultColWidth="9.140625" defaultRowHeight="12.75"/>
  <cols>
    <col min="1" max="1" width="81.7109375" style="88" customWidth="1"/>
    <col min="2" max="16384" width="9.140625" style="88" customWidth="1"/>
  </cols>
  <sheetData>
    <row r="1" ht="18.75">
      <c r="A1" s="1633" t="s">
        <v>2129</v>
      </c>
    </row>
    <row r="2" ht="12.75" customHeight="1">
      <c r="A2" s="1631"/>
    </row>
    <row r="3" ht="12.75" customHeight="1">
      <c r="A3" s="1631" t="s">
        <v>34</v>
      </c>
    </row>
    <row r="4" ht="22.5">
      <c r="A4" s="1632" t="s">
        <v>2128</v>
      </c>
    </row>
    <row r="5" ht="12.75" customHeight="1">
      <c r="A5" s="1632"/>
    </row>
    <row r="6" ht="12.75" customHeight="1">
      <c r="A6" s="1631"/>
    </row>
    <row r="7" ht="47.25">
      <c r="A7" s="1629" t="s">
        <v>2127</v>
      </c>
    </row>
    <row r="8" ht="12.75" customHeight="1">
      <c r="A8" s="1631"/>
    </row>
    <row r="9" ht="126">
      <c r="A9" s="1629" t="s">
        <v>2126</v>
      </c>
    </row>
    <row r="10" ht="12.75" customHeight="1">
      <c r="A10" s="1630"/>
    </row>
    <row r="11" ht="111" customHeight="1">
      <c r="A11" s="1629" t="s">
        <v>2125</v>
      </c>
    </row>
    <row r="12" ht="12.75">
      <c r="A12" s="1630"/>
    </row>
    <row r="13" ht="31.5">
      <c r="A13" s="1629" t="s">
        <v>2124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2022&amp;R&amp;"Arial,Regular"&amp;9http://dbedt.hawaii.gov/</oddFooter>
  </headerFooter>
</worksheet>
</file>

<file path=xl/worksheets/sheet20.xml><?xml version="1.0" encoding="utf-8"?>
<worksheet xmlns="http://schemas.openxmlformats.org/spreadsheetml/2006/main" xmlns:r="http://schemas.openxmlformats.org/officeDocument/2006/relationships">
  <dimension ref="A1:L88"/>
  <sheetViews>
    <sheetView zoomScalePageLayoutView="0" workbookViewId="0" topLeftCell="A1">
      <selection activeCell="A1" sqref="A1"/>
    </sheetView>
  </sheetViews>
  <sheetFormatPr defaultColWidth="9.140625" defaultRowHeight="12.75"/>
  <cols>
    <col min="1" max="1" width="11.28125" style="62" customWidth="1"/>
    <col min="2" max="2" width="16.140625" style="62" customWidth="1"/>
    <col min="3" max="4" width="11.28125" style="62" customWidth="1"/>
    <col min="5" max="5" width="23.28125" style="62" customWidth="1"/>
    <col min="6" max="6" width="10.421875" style="62" customWidth="1"/>
    <col min="7" max="7" width="9.140625" style="62" customWidth="1"/>
    <col min="8" max="8" width="10.57421875" style="62" bestFit="1" customWidth="1"/>
    <col min="9" max="16384" width="9.140625" style="62" customWidth="1"/>
  </cols>
  <sheetData>
    <row r="1" spans="1:6" s="293" customFormat="1" ht="15.75" customHeight="1">
      <c r="A1" s="441" t="s">
        <v>1044</v>
      </c>
      <c r="B1" s="616"/>
      <c r="C1" s="616"/>
      <c r="D1" s="616"/>
      <c r="E1" s="616"/>
      <c r="F1" s="616"/>
    </row>
    <row r="2" spans="1:6" s="293" customFormat="1" ht="15.75" customHeight="1">
      <c r="A2" s="441" t="s">
        <v>1062</v>
      </c>
      <c r="B2" s="616"/>
      <c r="C2" s="616"/>
      <c r="D2" s="616"/>
      <c r="E2" s="616"/>
      <c r="F2" s="616"/>
    </row>
    <row r="3" s="293" customFormat="1" ht="12.75" customHeight="1">
      <c r="A3" s="623" t="s">
        <v>34</v>
      </c>
    </row>
    <row r="4" spans="1:6" ht="12.75" customHeight="1">
      <c r="A4" s="84" t="s">
        <v>1061</v>
      </c>
      <c r="B4" s="83"/>
      <c r="C4" s="83"/>
      <c r="D4" s="83"/>
      <c r="E4" s="83"/>
      <c r="F4" s="83"/>
    </row>
    <row r="5" spans="1:6" ht="12.75" customHeight="1">
      <c r="A5" s="84" t="s">
        <v>1060</v>
      </c>
      <c r="B5" s="83"/>
      <c r="C5" s="83"/>
      <c r="D5" s="83"/>
      <c r="E5" s="83"/>
      <c r="F5" s="83"/>
    </row>
    <row r="6" spans="1:6" ht="12.75" customHeight="1">
      <c r="A6" s="84" t="s">
        <v>1059</v>
      </c>
      <c r="B6" s="83"/>
      <c r="C6" s="83"/>
      <c r="D6" s="83"/>
      <c r="E6" s="83"/>
      <c r="F6" s="83"/>
    </row>
    <row r="7" spans="1:6" ht="12.75" customHeight="1">
      <c r="A7" s="84" t="s">
        <v>1058</v>
      </c>
      <c r="B7" s="83"/>
      <c r="C7" s="83"/>
      <c r="D7" s="83"/>
      <c r="E7" s="83"/>
      <c r="F7" s="83"/>
    </row>
    <row r="8" spans="1:3" ht="12.75" customHeight="1" thickBot="1">
      <c r="A8" s="615"/>
      <c r="B8" s="615"/>
      <c r="C8" s="615"/>
    </row>
    <row r="9" spans="1:6" s="609" customFormat="1" ht="45" customHeight="1" thickTop="1">
      <c r="A9" s="326" t="s">
        <v>1042</v>
      </c>
      <c r="B9" s="614" t="s">
        <v>561</v>
      </c>
      <c r="C9" s="613" t="s">
        <v>1041</v>
      </c>
      <c r="D9" s="612" t="s">
        <v>1042</v>
      </c>
      <c r="E9" s="611" t="s">
        <v>561</v>
      </c>
      <c r="F9" s="610" t="s">
        <v>1041</v>
      </c>
    </row>
    <row r="10" spans="1:6" ht="12.75" customHeight="1">
      <c r="A10" s="78"/>
      <c r="B10" s="608"/>
      <c r="C10" s="567"/>
      <c r="D10" s="78"/>
      <c r="F10" s="566"/>
    </row>
    <row r="11" spans="1:12" ht="12.75" customHeight="1">
      <c r="A11" s="607" t="s">
        <v>162</v>
      </c>
      <c r="B11" s="622"/>
      <c r="C11" s="196">
        <v>1453498</v>
      </c>
      <c r="D11" s="604" t="s">
        <v>233</v>
      </c>
      <c r="E11" s="78" t="s">
        <v>34</v>
      </c>
      <c r="H11" s="207"/>
      <c r="I11" s="207"/>
      <c r="J11" s="207"/>
      <c r="K11" s="207"/>
      <c r="L11" s="207"/>
    </row>
    <row r="12" spans="1:12" ht="12.75" customHeight="1">
      <c r="A12" s="76"/>
      <c r="B12" s="621"/>
      <c r="C12" s="620"/>
      <c r="D12" s="600">
        <v>96708</v>
      </c>
      <c r="E12" s="602" t="s">
        <v>973</v>
      </c>
      <c r="F12" s="207">
        <v>10993</v>
      </c>
      <c r="H12" s="207"/>
      <c r="I12" s="207"/>
      <c r="J12" s="207"/>
      <c r="K12" s="207"/>
      <c r="L12" s="207"/>
    </row>
    <row r="13" spans="1:12" ht="12.75" customHeight="1">
      <c r="A13" s="607" t="s">
        <v>161</v>
      </c>
      <c r="B13" s="602"/>
      <c r="C13" s="605"/>
      <c r="D13" s="600">
        <v>96713</v>
      </c>
      <c r="E13" s="602" t="s">
        <v>253</v>
      </c>
      <c r="F13" s="207">
        <v>2264</v>
      </c>
      <c r="H13" s="207"/>
      <c r="I13" s="207"/>
      <c r="J13" s="207"/>
      <c r="K13" s="207"/>
      <c r="L13" s="207"/>
    </row>
    <row r="14" spans="1:12" ht="12.75" customHeight="1">
      <c r="A14" s="598">
        <v>96704</v>
      </c>
      <c r="B14" s="601" t="s">
        <v>440</v>
      </c>
      <c r="C14" s="209">
        <v>6818</v>
      </c>
      <c r="D14" s="598">
        <v>96732</v>
      </c>
      <c r="E14" s="601" t="s">
        <v>397</v>
      </c>
      <c r="F14" s="207">
        <v>27507</v>
      </c>
      <c r="H14" s="207"/>
      <c r="I14" s="207"/>
      <c r="J14" s="207"/>
      <c r="K14" s="207"/>
      <c r="L14" s="207"/>
    </row>
    <row r="15" spans="1:12" ht="12.75" customHeight="1">
      <c r="A15" s="598">
        <v>96710</v>
      </c>
      <c r="B15" s="601" t="s">
        <v>1057</v>
      </c>
      <c r="C15" s="209">
        <v>650</v>
      </c>
      <c r="D15" s="598">
        <v>96753</v>
      </c>
      <c r="E15" s="601" t="s">
        <v>391</v>
      </c>
      <c r="F15" s="207">
        <v>27611</v>
      </c>
      <c r="H15" s="207"/>
      <c r="I15" s="207"/>
      <c r="J15" s="207"/>
      <c r="K15" s="207"/>
      <c r="L15" s="207"/>
    </row>
    <row r="16" spans="1:12" ht="12.75" customHeight="1">
      <c r="A16" s="598">
        <v>96719</v>
      </c>
      <c r="B16" s="601" t="s">
        <v>420</v>
      </c>
      <c r="C16" s="209">
        <v>2020</v>
      </c>
      <c r="D16" s="598">
        <v>96761</v>
      </c>
      <c r="E16" s="601" t="s">
        <v>1056</v>
      </c>
      <c r="F16" s="207">
        <v>23167</v>
      </c>
      <c r="H16" s="207"/>
      <c r="I16" s="207"/>
      <c r="J16" s="207"/>
      <c r="K16" s="207"/>
      <c r="L16" s="207"/>
    </row>
    <row r="17" spans="1:12" ht="12.75" customHeight="1">
      <c r="A17" s="598">
        <v>96720</v>
      </c>
      <c r="B17" s="601" t="s">
        <v>1055</v>
      </c>
      <c r="C17" s="209">
        <v>46615</v>
      </c>
      <c r="D17" s="598">
        <v>96768</v>
      </c>
      <c r="E17" s="601" t="s">
        <v>252</v>
      </c>
      <c r="F17" s="207">
        <v>18512</v>
      </c>
      <c r="H17" s="207"/>
      <c r="I17" s="207"/>
      <c r="J17" s="207"/>
      <c r="K17" s="207"/>
      <c r="L17" s="207"/>
    </row>
    <row r="18" spans="1:12" ht="12.75" customHeight="1">
      <c r="A18" s="598">
        <v>96725</v>
      </c>
      <c r="B18" s="601" t="s">
        <v>416</v>
      </c>
      <c r="C18" s="209">
        <v>4094</v>
      </c>
      <c r="D18" s="598">
        <v>96779</v>
      </c>
      <c r="E18" s="601" t="s">
        <v>370</v>
      </c>
      <c r="F18" s="207">
        <v>2992</v>
      </c>
      <c r="H18" s="207"/>
      <c r="I18" s="207"/>
      <c r="J18" s="207"/>
      <c r="K18" s="207"/>
      <c r="L18" s="207"/>
    </row>
    <row r="19" spans="1:12" ht="12.75" customHeight="1">
      <c r="A19" s="598">
        <v>96726</v>
      </c>
      <c r="B19" s="601" t="s">
        <v>1054</v>
      </c>
      <c r="C19" s="209">
        <v>136</v>
      </c>
      <c r="D19" s="598">
        <v>96790</v>
      </c>
      <c r="E19" s="601" t="s">
        <v>389</v>
      </c>
      <c r="F19" s="207">
        <v>9115</v>
      </c>
      <c r="H19" s="207"/>
      <c r="I19" s="207"/>
      <c r="J19" s="207"/>
      <c r="K19" s="207"/>
      <c r="L19" s="207"/>
    </row>
    <row r="20" spans="1:12" ht="12.75" customHeight="1">
      <c r="A20" s="598">
        <v>96727</v>
      </c>
      <c r="B20" s="601" t="s">
        <v>411</v>
      </c>
      <c r="C20" s="209">
        <v>4990</v>
      </c>
      <c r="D20" s="598">
        <v>96793</v>
      </c>
      <c r="E20" s="601" t="s">
        <v>251</v>
      </c>
      <c r="F20" s="207">
        <v>31939</v>
      </c>
      <c r="H20" s="207"/>
      <c r="I20" s="207"/>
      <c r="J20" s="207"/>
      <c r="K20" s="207"/>
      <c r="L20" s="207"/>
    </row>
    <row r="21" spans="1:12" ht="12.75" customHeight="1">
      <c r="A21" s="598">
        <v>96728</v>
      </c>
      <c r="B21" s="601" t="s">
        <v>409</v>
      </c>
      <c r="C21" s="209">
        <v>606</v>
      </c>
      <c r="D21" s="598"/>
      <c r="E21" s="601"/>
      <c r="F21" s="207"/>
      <c r="H21" s="207"/>
      <c r="I21" s="207"/>
      <c r="J21" s="207"/>
      <c r="K21" s="207"/>
      <c r="L21" s="207"/>
    </row>
    <row r="22" spans="1:12" ht="12.75" customHeight="1">
      <c r="A22" s="598">
        <v>96737</v>
      </c>
      <c r="B22" s="601" t="s">
        <v>1053</v>
      </c>
      <c r="C22" s="209">
        <v>4806</v>
      </c>
      <c r="D22" s="604" t="s">
        <v>155</v>
      </c>
      <c r="E22" s="602"/>
      <c r="F22" s="207"/>
      <c r="H22" s="207"/>
      <c r="I22" s="207"/>
      <c r="J22" s="207"/>
      <c r="K22" s="207"/>
      <c r="L22" s="207"/>
    </row>
    <row r="23" spans="1:12" ht="12.75" customHeight="1">
      <c r="A23" s="598">
        <v>96738</v>
      </c>
      <c r="B23" s="601" t="s">
        <v>1052</v>
      </c>
      <c r="C23" s="209">
        <v>7447</v>
      </c>
      <c r="D23" s="600">
        <v>96703</v>
      </c>
      <c r="E23" s="602" t="s">
        <v>341</v>
      </c>
      <c r="F23" s="207">
        <v>2638</v>
      </c>
      <c r="H23" s="207"/>
      <c r="I23" s="207"/>
      <c r="J23" s="207"/>
      <c r="K23" s="207"/>
      <c r="L23" s="207"/>
    </row>
    <row r="24" spans="1:12" ht="12.75" customHeight="1">
      <c r="A24" s="598">
        <v>96740</v>
      </c>
      <c r="B24" s="601" t="s">
        <v>1051</v>
      </c>
      <c r="C24" s="209">
        <v>38234</v>
      </c>
      <c r="D24" s="600">
        <v>96705</v>
      </c>
      <c r="E24" s="602" t="s">
        <v>339</v>
      </c>
      <c r="F24" s="207">
        <v>2536</v>
      </c>
      <c r="H24" s="207"/>
      <c r="I24" s="207"/>
      <c r="J24" s="207"/>
      <c r="K24" s="207"/>
      <c r="L24" s="207"/>
    </row>
    <row r="25" spans="1:12" ht="12.75" customHeight="1">
      <c r="A25" s="598">
        <v>96743</v>
      </c>
      <c r="B25" s="601" t="s">
        <v>1050</v>
      </c>
      <c r="C25" s="209">
        <v>13339</v>
      </c>
      <c r="D25" s="600">
        <v>96714</v>
      </c>
      <c r="E25" s="602" t="s">
        <v>259</v>
      </c>
      <c r="F25" s="207">
        <v>1557</v>
      </c>
      <c r="H25" s="207"/>
      <c r="I25" s="207"/>
      <c r="J25" s="207"/>
      <c r="K25" s="207"/>
      <c r="L25" s="207"/>
    </row>
    <row r="26" spans="1:12" ht="12.75" customHeight="1">
      <c r="A26" s="598">
        <v>96749</v>
      </c>
      <c r="B26" s="601" t="s">
        <v>396</v>
      </c>
      <c r="C26" s="209">
        <v>20503</v>
      </c>
      <c r="D26" s="600">
        <v>96716</v>
      </c>
      <c r="E26" s="602" t="s">
        <v>332</v>
      </c>
      <c r="F26" s="207">
        <v>2784</v>
      </c>
      <c r="H26" s="207"/>
      <c r="I26" s="207"/>
      <c r="J26" s="207"/>
      <c r="K26" s="207"/>
      <c r="L26" s="207"/>
    </row>
    <row r="27" spans="1:12" ht="12.75" customHeight="1">
      <c r="A27" s="598">
        <v>96750</v>
      </c>
      <c r="B27" s="601" t="s">
        <v>394</v>
      </c>
      <c r="C27" s="209">
        <v>3806</v>
      </c>
      <c r="D27" s="600">
        <v>96722</v>
      </c>
      <c r="E27" s="602" t="s">
        <v>377</v>
      </c>
      <c r="F27" s="207">
        <v>2328</v>
      </c>
      <c r="H27" s="207"/>
      <c r="I27" s="207"/>
      <c r="J27" s="207"/>
      <c r="K27" s="207"/>
      <c r="L27" s="207"/>
    </row>
    <row r="28" spans="1:12" ht="12.75" customHeight="1">
      <c r="A28" s="598">
        <v>96755</v>
      </c>
      <c r="B28" s="601" t="s">
        <v>398</v>
      </c>
      <c r="C28" s="209">
        <v>3613</v>
      </c>
      <c r="D28" s="600">
        <v>96741</v>
      </c>
      <c r="E28" s="602" t="s">
        <v>330</v>
      </c>
      <c r="F28" s="207">
        <v>6424</v>
      </c>
      <c r="H28" s="207"/>
      <c r="I28" s="207"/>
      <c r="J28" s="207"/>
      <c r="K28" s="207"/>
      <c r="L28" s="207"/>
    </row>
    <row r="29" spans="1:12" ht="12.75" customHeight="1">
      <c r="A29" s="598">
        <v>96760</v>
      </c>
      <c r="B29" s="601" t="s">
        <v>390</v>
      </c>
      <c r="C29" s="209">
        <v>3923</v>
      </c>
      <c r="D29" s="600">
        <v>96746</v>
      </c>
      <c r="E29" s="602" t="s">
        <v>326</v>
      </c>
      <c r="F29" s="207">
        <v>19991</v>
      </c>
      <c r="H29" s="207"/>
      <c r="I29" s="207"/>
      <c r="J29" s="207"/>
      <c r="K29" s="207"/>
      <c r="L29" s="207"/>
    </row>
    <row r="30" spans="1:12" ht="12.75" customHeight="1">
      <c r="A30" s="598">
        <v>96764</v>
      </c>
      <c r="B30" s="601" t="s">
        <v>388</v>
      </c>
      <c r="C30" s="209">
        <v>649</v>
      </c>
      <c r="D30" s="600">
        <v>96747</v>
      </c>
      <c r="E30" s="602" t="s">
        <v>324</v>
      </c>
      <c r="F30" s="207">
        <v>666</v>
      </c>
      <c r="H30" s="207"/>
      <c r="I30" s="207"/>
      <c r="J30" s="207"/>
      <c r="K30" s="207"/>
      <c r="L30" s="207"/>
    </row>
    <row r="31" spans="1:12" ht="12.75" customHeight="1">
      <c r="A31" s="598">
        <v>96771</v>
      </c>
      <c r="B31" s="601" t="s">
        <v>383</v>
      </c>
      <c r="C31" s="209">
        <v>8483</v>
      </c>
      <c r="D31" s="600">
        <v>96751</v>
      </c>
      <c r="E31" s="602" t="s">
        <v>618</v>
      </c>
      <c r="F31" s="207">
        <v>152</v>
      </c>
      <c r="H31" s="207"/>
      <c r="I31" s="207"/>
      <c r="J31" s="207"/>
      <c r="K31" s="207"/>
      <c r="L31" s="207"/>
    </row>
    <row r="32" spans="1:12" ht="12.75" customHeight="1">
      <c r="A32" s="598">
        <v>96772</v>
      </c>
      <c r="B32" s="601" t="s">
        <v>381</v>
      </c>
      <c r="C32" s="209">
        <v>2579</v>
      </c>
      <c r="D32" s="600">
        <v>96752</v>
      </c>
      <c r="E32" s="602" t="s">
        <v>322</v>
      </c>
      <c r="F32" s="207">
        <v>3900</v>
      </c>
      <c r="H32" s="207"/>
      <c r="I32" s="207"/>
      <c r="J32" s="207"/>
      <c r="K32" s="207"/>
      <c r="L32" s="207"/>
    </row>
    <row r="33" spans="1:12" ht="12.75" customHeight="1">
      <c r="A33" s="598">
        <v>96773</v>
      </c>
      <c r="B33" s="601" t="s">
        <v>1049</v>
      </c>
      <c r="C33" s="209">
        <v>412</v>
      </c>
      <c r="D33" s="600">
        <v>96754</v>
      </c>
      <c r="E33" s="602" t="s">
        <v>320</v>
      </c>
      <c r="F33" s="207">
        <v>4378</v>
      </c>
      <c r="H33" s="207"/>
      <c r="I33" s="207"/>
      <c r="J33" s="207"/>
      <c r="K33" s="207"/>
      <c r="L33" s="207"/>
    </row>
    <row r="34" spans="1:12" ht="12.75" customHeight="1">
      <c r="A34" s="598">
        <v>96774</v>
      </c>
      <c r="B34" s="601" t="s">
        <v>1048</v>
      </c>
      <c r="C34" s="209">
        <v>281</v>
      </c>
      <c r="D34" s="600">
        <v>96756</v>
      </c>
      <c r="E34" s="602" t="s">
        <v>256</v>
      </c>
      <c r="F34" s="207">
        <v>5766</v>
      </c>
      <c r="H34" s="207"/>
      <c r="I34" s="207"/>
      <c r="J34" s="207"/>
      <c r="K34" s="207"/>
      <c r="L34" s="207"/>
    </row>
    <row r="35" spans="1:12" ht="12.75" customHeight="1">
      <c r="A35" s="598">
        <v>96776</v>
      </c>
      <c r="B35" s="601" t="s">
        <v>439</v>
      </c>
      <c r="C35" s="209">
        <v>1782</v>
      </c>
      <c r="D35" s="600">
        <v>96765</v>
      </c>
      <c r="E35" s="602" t="s">
        <v>317</v>
      </c>
      <c r="F35" s="207">
        <v>767</v>
      </c>
      <c r="H35" s="207"/>
      <c r="I35" s="207"/>
      <c r="J35" s="207"/>
      <c r="K35" s="207"/>
      <c r="L35" s="207"/>
    </row>
    <row r="36" spans="1:12" ht="12.75" customHeight="1">
      <c r="A36" s="598">
        <v>96777</v>
      </c>
      <c r="B36" s="601" t="s">
        <v>437</v>
      </c>
      <c r="C36" s="209">
        <v>1559</v>
      </c>
      <c r="D36" s="600">
        <v>96766</v>
      </c>
      <c r="E36" s="602" t="s">
        <v>257</v>
      </c>
      <c r="F36" s="207">
        <v>16937</v>
      </c>
      <c r="H36" s="207"/>
      <c r="I36" s="207"/>
      <c r="J36" s="207"/>
      <c r="K36" s="207"/>
      <c r="L36" s="207"/>
    </row>
    <row r="37" spans="1:12" ht="12.75" customHeight="1">
      <c r="A37" s="598">
        <v>96778</v>
      </c>
      <c r="B37" s="601" t="s">
        <v>435</v>
      </c>
      <c r="C37" s="209">
        <v>14687</v>
      </c>
      <c r="D37" s="600">
        <v>96769</v>
      </c>
      <c r="E37" s="602" t="s">
        <v>1047</v>
      </c>
      <c r="F37" s="207">
        <v>296</v>
      </c>
      <c r="H37" s="207"/>
      <c r="I37" s="207"/>
      <c r="J37" s="207"/>
      <c r="K37" s="207"/>
      <c r="L37" s="207"/>
    </row>
    <row r="38" spans="1:12" ht="12.75" customHeight="1">
      <c r="A38" s="598">
        <v>96780</v>
      </c>
      <c r="B38" s="601" t="s">
        <v>1046</v>
      </c>
      <c r="C38" s="209">
        <v>548</v>
      </c>
      <c r="D38" s="600">
        <v>96796</v>
      </c>
      <c r="E38" s="602" t="s">
        <v>255</v>
      </c>
      <c r="F38" s="207">
        <v>2057</v>
      </c>
      <c r="H38" s="207"/>
      <c r="I38" s="207"/>
      <c r="J38" s="207"/>
      <c r="K38" s="207"/>
      <c r="L38" s="207"/>
    </row>
    <row r="39" spans="1:12" ht="12.75" customHeight="1">
      <c r="A39" s="598">
        <v>96781</v>
      </c>
      <c r="B39" s="601" t="s">
        <v>433</v>
      </c>
      <c r="C39" s="209">
        <v>1670</v>
      </c>
      <c r="D39" s="600"/>
      <c r="E39" s="602"/>
      <c r="F39" s="207"/>
      <c r="H39" s="207"/>
      <c r="I39" s="207"/>
      <c r="J39" s="207"/>
      <c r="K39" s="207"/>
      <c r="L39" s="207"/>
    </row>
    <row r="40" spans="1:12" ht="12.75" customHeight="1">
      <c r="A40" s="598">
        <v>96783</v>
      </c>
      <c r="B40" s="601" t="s">
        <v>429</v>
      </c>
      <c r="C40" s="209">
        <v>2222</v>
      </c>
      <c r="D40" s="604" t="s">
        <v>232</v>
      </c>
      <c r="E40" s="602"/>
      <c r="F40" s="207"/>
      <c r="H40" s="207"/>
      <c r="I40" s="207"/>
      <c r="J40" s="207"/>
      <c r="K40" s="207"/>
      <c r="L40" s="207"/>
    </row>
    <row r="41" spans="1:12" ht="12.75" customHeight="1">
      <c r="A41" s="598">
        <v>96785</v>
      </c>
      <c r="B41" s="601" t="s">
        <v>419</v>
      </c>
      <c r="C41" s="209">
        <v>4125</v>
      </c>
      <c r="D41" s="600">
        <v>96729</v>
      </c>
      <c r="E41" s="602" t="s">
        <v>1045</v>
      </c>
      <c r="F41" s="207">
        <v>1358</v>
      </c>
      <c r="H41" s="207"/>
      <c r="I41" s="207"/>
      <c r="J41" s="207"/>
      <c r="K41" s="207"/>
      <c r="L41" s="207"/>
    </row>
    <row r="42" spans="1:12" ht="12.75" customHeight="1">
      <c r="A42" s="619"/>
      <c r="B42" s="602"/>
      <c r="C42" s="209"/>
      <c r="D42" s="600">
        <v>96742</v>
      </c>
      <c r="E42" s="602" t="s">
        <v>979</v>
      </c>
      <c r="F42" s="207">
        <v>82</v>
      </c>
      <c r="H42" s="207"/>
      <c r="I42" s="207"/>
      <c r="J42" s="207"/>
      <c r="K42" s="207"/>
      <c r="L42" s="207"/>
    </row>
    <row r="43" spans="1:12" ht="12.75" customHeight="1">
      <c r="A43" s="607" t="s">
        <v>158</v>
      </c>
      <c r="B43" s="602" t="s">
        <v>34</v>
      </c>
      <c r="C43" s="209"/>
      <c r="D43" s="600">
        <v>96748</v>
      </c>
      <c r="E43" s="602" t="s">
        <v>351</v>
      </c>
      <c r="F43" s="207">
        <v>4441</v>
      </c>
      <c r="H43" s="207"/>
      <c r="I43" s="207"/>
      <c r="J43" s="207"/>
      <c r="K43" s="207"/>
      <c r="L43" s="207"/>
    </row>
    <row r="44" spans="1:12" ht="12.75" customHeight="1">
      <c r="A44" s="600">
        <v>96763</v>
      </c>
      <c r="B44" s="602" t="s">
        <v>358</v>
      </c>
      <c r="C44" s="209">
        <v>3367</v>
      </c>
      <c r="D44" s="600">
        <v>96757</v>
      </c>
      <c r="E44" s="602" t="s">
        <v>349</v>
      </c>
      <c r="F44" s="207">
        <v>768</v>
      </c>
      <c r="H44" s="207"/>
      <c r="I44" s="207"/>
      <c r="J44" s="207"/>
      <c r="K44" s="207"/>
      <c r="L44" s="207"/>
    </row>
    <row r="45" spans="1:12" ht="12.75" customHeight="1">
      <c r="A45" s="600"/>
      <c r="B45" s="602"/>
      <c r="C45" s="209"/>
      <c r="D45" s="600">
        <v>96770</v>
      </c>
      <c r="E45" s="602" t="s">
        <v>347</v>
      </c>
      <c r="F45" s="207">
        <v>720</v>
      </c>
      <c r="H45" s="207"/>
      <c r="I45" s="207"/>
      <c r="J45" s="207"/>
      <c r="K45" s="207"/>
      <c r="L45" s="207"/>
    </row>
    <row r="46" spans="1:6" ht="12.75" customHeight="1">
      <c r="A46" s="69"/>
      <c r="B46" s="596"/>
      <c r="C46" s="556"/>
      <c r="D46" s="618"/>
      <c r="E46" s="617"/>
      <c r="F46" s="194"/>
    </row>
    <row r="47" ht="12.75" customHeight="1"/>
    <row r="48" ht="12.75" customHeight="1">
      <c r="A48" s="66" t="s">
        <v>308</v>
      </c>
    </row>
    <row r="49" ht="12.75" customHeight="1">
      <c r="A49" s="66"/>
    </row>
    <row r="50" spans="1:6" s="293" customFormat="1" ht="15.75" customHeight="1">
      <c r="A50" s="441" t="s">
        <v>1044</v>
      </c>
      <c r="B50" s="616"/>
      <c r="C50" s="616"/>
      <c r="D50" s="616"/>
      <c r="E50" s="616"/>
      <c r="F50" s="616"/>
    </row>
    <row r="51" spans="1:6" s="293" customFormat="1" ht="15.75" customHeight="1">
      <c r="A51" s="441" t="s">
        <v>1043</v>
      </c>
      <c r="B51" s="616"/>
      <c r="C51" s="616"/>
      <c r="D51" s="616"/>
      <c r="E51" s="616"/>
      <c r="F51" s="616"/>
    </row>
    <row r="52" spans="1:3" ht="12.75" customHeight="1" thickBot="1">
      <c r="A52" s="615"/>
      <c r="B52" s="615"/>
      <c r="C52" s="615"/>
    </row>
    <row r="53" spans="1:6" s="609" customFormat="1" ht="45" customHeight="1" thickTop="1">
      <c r="A53" s="326" t="s">
        <v>1042</v>
      </c>
      <c r="B53" s="614" t="s">
        <v>561</v>
      </c>
      <c r="C53" s="613" t="s">
        <v>1041</v>
      </c>
      <c r="D53" s="612" t="s">
        <v>1042</v>
      </c>
      <c r="E53" s="611" t="s">
        <v>561</v>
      </c>
      <c r="F53" s="610" t="s">
        <v>1041</v>
      </c>
    </row>
    <row r="54" spans="1:6" ht="12.75" customHeight="1">
      <c r="A54" s="78"/>
      <c r="B54" s="608"/>
      <c r="C54" s="567"/>
      <c r="D54" s="78"/>
      <c r="E54" s="608"/>
      <c r="F54" s="566"/>
    </row>
    <row r="55" spans="1:11" ht="12.75" customHeight="1">
      <c r="A55" s="607" t="s">
        <v>234</v>
      </c>
      <c r="B55" s="606"/>
      <c r="C55" s="605"/>
      <c r="D55" s="604" t="s">
        <v>661</v>
      </c>
      <c r="E55" s="599"/>
      <c r="F55" s="603"/>
      <c r="H55" s="207"/>
      <c r="I55" s="207"/>
      <c r="J55" s="207"/>
      <c r="K55" s="207"/>
    </row>
    <row r="56" spans="1:11" ht="12.75" customHeight="1">
      <c r="A56" s="600">
        <v>96701</v>
      </c>
      <c r="B56" s="602" t="s">
        <v>362</v>
      </c>
      <c r="C56" s="209">
        <v>42833</v>
      </c>
      <c r="D56" s="600">
        <v>96814</v>
      </c>
      <c r="E56" s="602" t="s">
        <v>1026</v>
      </c>
      <c r="F56" s="207">
        <v>24870</v>
      </c>
      <c r="H56" s="207"/>
      <c r="I56" s="207"/>
      <c r="J56" s="207"/>
      <c r="K56" s="207"/>
    </row>
    <row r="57" spans="1:11" ht="12.75" customHeight="1">
      <c r="A57" s="600">
        <v>96706</v>
      </c>
      <c r="B57" s="602" t="s">
        <v>357</v>
      </c>
      <c r="C57" s="209">
        <v>80299</v>
      </c>
      <c r="D57" s="600">
        <v>96815</v>
      </c>
      <c r="E57" s="602" t="s">
        <v>521</v>
      </c>
      <c r="F57" s="207">
        <v>28786</v>
      </c>
      <c r="H57" s="207"/>
      <c r="I57" s="207"/>
      <c r="J57" s="207"/>
      <c r="K57" s="207"/>
    </row>
    <row r="58" spans="1:11" ht="12.75" customHeight="1">
      <c r="A58" s="600">
        <v>96707</v>
      </c>
      <c r="B58" s="602" t="s">
        <v>327</v>
      </c>
      <c r="C58" s="209">
        <v>47181</v>
      </c>
      <c r="D58" s="600">
        <v>96816</v>
      </c>
      <c r="E58" s="602" t="s">
        <v>1040</v>
      </c>
      <c r="F58" s="207">
        <v>51586</v>
      </c>
      <c r="H58" s="207"/>
      <c r="I58" s="207"/>
      <c r="J58" s="207"/>
      <c r="K58" s="207"/>
    </row>
    <row r="59" spans="1:11" ht="12.75" customHeight="1">
      <c r="A59" s="600">
        <v>96712</v>
      </c>
      <c r="B59" s="602" t="s">
        <v>350</v>
      </c>
      <c r="C59" s="209">
        <v>8259</v>
      </c>
      <c r="D59" s="600">
        <v>96817</v>
      </c>
      <c r="E59" s="602" t="s">
        <v>1039</v>
      </c>
      <c r="F59" s="207">
        <v>56823</v>
      </c>
      <c r="H59" s="207"/>
      <c r="I59" s="207"/>
      <c r="J59" s="207"/>
      <c r="K59" s="207"/>
    </row>
    <row r="60" spans="1:11" ht="12.75" customHeight="1">
      <c r="A60" s="600">
        <v>96717</v>
      </c>
      <c r="B60" s="602" t="s">
        <v>348</v>
      </c>
      <c r="C60" s="209">
        <v>5441</v>
      </c>
      <c r="D60" s="600">
        <v>96818</v>
      </c>
      <c r="E60" s="602" t="s">
        <v>1038</v>
      </c>
      <c r="F60" s="207">
        <v>51851</v>
      </c>
      <c r="H60" s="207"/>
      <c r="I60" s="207"/>
      <c r="J60" s="207"/>
      <c r="K60" s="207"/>
    </row>
    <row r="61" spans="1:11" ht="12.75" customHeight="1">
      <c r="A61" s="600">
        <v>96730</v>
      </c>
      <c r="B61" s="602" t="s">
        <v>1037</v>
      </c>
      <c r="C61" s="209">
        <v>1584</v>
      </c>
      <c r="D61" s="600">
        <v>96819</v>
      </c>
      <c r="E61" s="602" t="s">
        <v>1036</v>
      </c>
      <c r="F61" s="207">
        <v>53334</v>
      </c>
      <c r="H61" s="207"/>
      <c r="I61" s="207"/>
      <c r="J61" s="207"/>
      <c r="K61" s="207"/>
    </row>
    <row r="62" spans="1:11" ht="12.75" customHeight="1">
      <c r="A62" s="600">
        <v>96731</v>
      </c>
      <c r="B62" s="602" t="s">
        <v>336</v>
      </c>
      <c r="C62" s="209">
        <v>3309</v>
      </c>
      <c r="D62" s="600">
        <v>96820</v>
      </c>
      <c r="E62" s="602" t="s">
        <v>1035</v>
      </c>
      <c r="F62" s="207">
        <v>16</v>
      </c>
      <c r="H62" s="207"/>
      <c r="I62" s="207"/>
      <c r="J62" s="207"/>
      <c r="K62" s="207"/>
    </row>
    <row r="63" spans="1:11" ht="12.75" customHeight="1">
      <c r="A63" s="600">
        <v>96734</v>
      </c>
      <c r="B63" s="602" t="s">
        <v>335</v>
      </c>
      <c r="C63" s="209">
        <v>49922</v>
      </c>
      <c r="D63" s="600">
        <v>96821</v>
      </c>
      <c r="E63" s="602" t="s">
        <v>529</v>
      </c>
      <c r="F63" s="207">
        <v>19727</v>
      </c>
      <c r="H63" s="207"/>
      <c r="I63" s="207"/>
      <c r="J63" s="207"/>
      <c r="K63" s="207"/>
    </row>
    <row r="64" spans="1:11" ht="12.75" customHeight="1">
      <c r="A64" s="600">
        <v>96744</v>
      </c>
      <c r="B64" s="602" t="s">
        <v>331</v>
      </c>
      <c r="C64" s="209">
        <v>57746</v>
      </c>
      <c r="D64" s="600">
        <v>96822</v>
      </c>
      <c r="E64" s="602" t="s">
        <v>1033</v>
      </c>
      <c r="F64" s="207">
        <v>42231</v>
      </c>
      <c r="H64" s="207"/>
      <c r="I64" s="207"/>
      <c r="J64" s="207"/>
      <c r="K64" s="207"/>
    </row>
    <row r="65" spans="1:11" ht="12.75" customHeight="1">
      <c r="A65" s="600">
        <v>96759</v>
      </c>
      <c r="B65" s="602" t="s">
        <v>1034</v>
      </c>
      <c r="C65" s="209">
        <v>479</v>
      </c>
      <c r="D65" s="600">
        <v>96825</v>
      </c>
      <c r="E65" s="602" t="s">
        <v>529</v>
      </c>
      <c r="F65" s="207">
        <v>31147</v>
      </c>
      <c r="H65" s="207"/>
      <c r="I65" s="207"/>
      <c r="J65" s="207"/>
      <c r="K65" s="207"/>
    </row>
    <row r="66" spans="1:11" ht="12.75" customHeight="1">
      <c r="A66" s="600">
        <v>96762</v>
      </c>
      <c r="B66" s="602" t="s">
        <v>321</v>
      </c>
      <c r="C66" s="209">
        <v>6316</v>
      </c>
      <c r="D66" s="600">
        <v>96826</v>
      </c>
      <c r="E66" s="602" t="s">
        <v>1033</v>
      </c>
      <c r="F66" s="207">
        <v>30092</v>
      </c>
      <c r="H66" s="207"/>
      <c r="I66" s="207"/>
      <c r="J66" s="207"/>
      <c r="K66" s="207"/>
    </row>
    <row r="67" spans="1:11" ht="12.75" customHeight="1">
      <c r="A67" s="600">
        <v>96782</v>
      </c>
      <c r="B67" s="602" t="s">
        <v>296</v>
      </c>
      <c r="C67" s="209">
        <v>37437</v>
      </c>
      <c r="D67" s="600">
        <v>96850</v>
      </c>
      <c r="E67" s="602" t="s">
        <v>236</v>
      </c>
      <c r="F67" s="207">
        <v>6</v>
      </c>
      <c r="H67" s="207"/>
      <c r="I67" s="207"/>
      <c r="J67" s="207"/>
      <c r="K67" s="207"/>
    </row>
    <row r="68" spans="1:11" ht="12.75" customHeight="1">
      <c r="A68" s="600">
        <v>96786</v>
      </c>
      <c r="B68" s="602" t="s">
        <v>262</v>
      </c>
      <c r="C68" s="209">
        <v>41217</v>
      </c>
      <c r="D68" s="600">
        <v>96853</v>
      </c>
      <c r="E68" s="602" t="s">
        <v>1032</v>
      </c>
      <c r="F68" s="207">
        <v>347</v>
      </c>
      <c r="H68" s="207"/>
      <c r="I68" s="207"/>
      <c r="J68" s="207"/>
      <c r="K68" s="207"/>
    </row>
    <row r="69" spans="1:11" ht="12.75" customHeight="1">
      <c r="A69" s="600">
        <v>96789</v>
      </c>
      <c r="B69" s="602" t="s">
        <v>1031</v>
      </c>
      <c r="C69" s="209">
        <v>54732</v>
      </c>
      <c r="D69" s="600">
        <v>96857</v>
      </c>
      <c r="E69" s="602" t="s">
        <v>288</v>
      </c>
      <c r="F69" s="207">
        <v>4058</v>
      </c>
      <c r="H69" s="207"/>
      <c r="I69" s="207"/>
      <c r="J69" s="207"/>
      <c r="K69" s="207"/>
    </row>
    <row r="70" spans="1:11" ht="12.75" customHeight="1">
      <c r="A70" s="600">
        <v>96791</v>
      </c>
      <c r="B70" s="602" t="s">
        <v>263</v>
      </c>
      <c r="C70" s="209">
        <v>7987</v>
      </c>
      <c r="D70" s="600">
        <v>96859</v>
      </c>
      <c r="E70" s="602" t="s">
        <v>1030</v>
      </c>
      <c r="F70" s="77" t="s">
        <v>137</v>
      </c>
      <c r="H70" s="207"/>
      <c r="I70" s="207"/>
      <c r="J70" s="207"/>
      <c r="K70" s="207"/>
    </row>
    <row r="71" spans="1:11" ht="12.75" customHeight="1">
      <c r="A71" s="600">
        <v>96792</v>
      </c>
      <c r="B71" s="602" t="s">
        <v>261</v>
      </c>
      <c r="C71" s="209">
        <v>51965</v>
      </c>
      <c r="D71" s="598">
        <v>96860</v>
      </c>
      <c r="E71" s="601" t="s">
        <v>1029</v>
      </c>
      <c r="F71" s="207">
        <v>5025</v>
      </c>
      <c r="H71" s="207"/>
      <c r="I71" s="207"/>
      <c r="J71" s="207"/>
      <c r="K71" s="207"/>
    </row>
    <row r="72" spans="1:11" ht="12.75" customHeight="1">
      <c r="A72" s="600">
        <v>96795</v>
      </c>
      <c r="B72" s="602" t="s">
        <v>295</v>
      </c>
      <c r="C72" s="209">
        <v>11064</v>
      </c>
      <c r="D72" s="598">
        <v>96863</v>
      </c>
      <c r="E72" s="601" t="s">
        <v>1028</v>
      </c>
      <c r="F72" s="207">
        <v>2458</v>
      </c>
      <c r="H72" s="207"/>
      <c r="I72" s="207"/>
      <c r="J72" s="207"/>
      <c r="K72" s="207"/>
    </row>
    <row r="73" spans="1:11" ht="12.75" customHeight="1">
      <c r="A73" s="600">
        <v>96797</v>
      </c>
      <c r="B73" s="599" t="s">
        <v>291</v>
      </c>
      <c r="C73" s="209">
        <v>78109</v>
      </c>
      <c r="D73" s="598">
        <v>96848</v>
      </c>
      <c r="E73" s="597" t="s">
        <v>1027</v>
      </c>
      <c r="F73" s="207">
        <v>475</v>
      </c>
      <c r="H73" s="207"/>
      <c r="I73" s="207"/>
      <c r="J73" s="207"/>
      <c r="K73" s="207"/>
    </row>
    <row r="74" spans="1:11" ht="12.75" customHeight="1">
      <c r="A74" s="600">
        <v>96813</v>
      </c>
      <c r="B74" s="599" t="s">
        <v>1026</v>
      </c>
      <c r="C74" s="209">
        <v>27372</v>
      </c>
      <c r="D74" s="598">
        <v>96858</v>
      </c>
      <c r="E74" s="597" t="s">
        <v>633</v>
      </c>
      <c r="F74" s="207">
        <v>424</v>
      </c>
      <c r="H74" s="207"/>
      <c r="I74" s="207"/>
      <c r="J74" s="207"/>
      <c r="K74" s="207"/>
    </row>
    <row r="75" spans="1:11" ht="12.75" customHeight="1">
      <c r="A75" s="69"/>
      <c r="B75" s="596"/>
      <c r="C75" s="556"/>
      <c r="D75" s="595"/>
      <c r="E75" s="69"/>
      <c r="F75" s="594"/>
      <c r="H75" s="207"/>
      <c r="I75" s="207"/>
      <c r="J75" s="207"/>
      <c r="K75" s="207"/>
    </row>
    <row r="76" spans="8:11" ht="12.75" customHeight="1">
      <c r="H76" s="207"/>
      <c r="I76" s="207"/>
      <c r="J76" s="207"/>
      <c r="K76" s="207"/>
    </row>
    <row r="77" spans="1:11" ht="12.75" customHeight="1">
      <c r="A77" s="593" t="s">
        <v>1025</v>
      </c>
      <c r="H77" s="207"/>
      <c r="I77" s="207"/>
      <c r="J77" s="207"/>
      <c r="K77" s="207"/>
    </row>
    <row r="78" spans="1:11" ht="12.75" customHeight="1">
      <c r="A78" s="593" t="s">
        <v>1024</v>
      </c>
      <c r="H78" s="207"/>
      <c r="I78" s="207"/>
      <c r="J78" s="207"/>
      <c r="K78" s="207"/>
    </row>
    <row r="79" spans="1:11" ht="12.75" customHeight="1">
      <c r="A79" s="593" t="s">
        <v>1023</v>
      </c>
      <c r="H79" s="207"/>
      <c r="I79" s="207"/>
      <c r="J79" s="207"/>
      <c r="K79" s="207"/>
    </row>
    <row r="80" spans="1:11" ht="12.75" customHeight="1">
      <c r="A80" s="153"/>
      <c r="H80" s="207"/>
      <c r="I80" s="207"/>
      <c r="J80" s="207"/>
      <c r="K80" s="207"/>
    </row>
    <row r="81" spans="1:11" ht="12.75">
      <c r="A81" s="153"/>
      <c r="H81" s="207"/>
      <c r="I81" s="207"/>
      <c r="J81" s="207"/>
      <c r="K81" s="207"/>
    </row>
    <row r="82" spans="8:11" ht="12.75">
      <c r="H82" s="207"/>
      <c r="I82" s="207"/>
      <c r="J82" s="207"/>
      <c r="K82" s="207"/>
    </row>
    <row r="83" spans="8:11" ht="12.75">
      <c r="H83" s="207"/>
      <c r="I83" s="207"/>
      <c r="J83" s="207"/>
      <c r="K83" s="207"/>
    </row>
    <row r="84" spans="8:11" ht="12.75">
      <c r="H84" s="207"/>
      <c r="I84" s="207"/>
      <c r="J84" s="207"/>
      <c r="K84" s="207"/>
    </row>
    <row r="85" spans="8:11" ht="12.75">
      <c r="H85" s="207"/>
      <c r="I85" s="207"/>
      <c r="J85" s="207"/>
      <c r="K85" s="207"/>
    </row>
    <row r="86" spans="8:11" ht="12.75">
      <c r="H86" s="207"/>
      <c r="I86" s="207"/>
      <c r="J86" s="207"/>
      <c r="K86" s="207"/>
    </row>
    <row r="87" spans="8:11" ht="12.75">
      <c r="H87" s="207"/>
      <c r="I87" s="207"/>
      <c r="J87" s="207"/>
      <c r="K87" s="207"/>
    </row>
    <row r="88" spans="8:11" ht="12.75">
      <c r="H88" s="207"/>
      <c r="I88" s="207"/>
      <c r="J88" s="207"/>
      <c r="K88" s="20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rowBreaks count="1" manualBreakCount="1">
    <brk id="49" max="255" man="1"/>
  </rowBreaks>
</worksheet>
</file>

<file path=xl/worksheets/sheet21.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21.421875" style="84" customWidth="1"/>
    <col min="2" max="5" width="10.28125" style="624" customWidth="1"/>
    <col min="6" max="7" width="10.7109375" style="624" customWidth="1"/>
    <col min="8" max="16384" width="9.140625" style="62" customWidth="1"/>
  </cols>
  <sheetData>
    <row r="1" spans="1:7" s="85" customFormat="1" ht="15.75">
      <c r="A1" s="87" t="s">
        <v>1090</v>
      </c>
      <c r="B1" s="651"/>
      <c r="C1" s="651"/>
      <c r="D1" s="651"/>
      <c r="E1" s="651"/>
      <c r="F1" s="651"/>
      <c r="G1" s="651"/>
    </row>
    <row r="2" spans="1:7" s="85" customFormat="1" ht="15.75">
      <c r="A2" s="87" t="s">
        <v>1089</v>
      </c>
      <c r="B2" s="651"/>
      <c r="C2" s="651"/>
      <c r="D2" s="651"/>
      <c r="E2" s="651"/>
      <c r="F2" s="651"/>
      <c r="G2" s="651"/>
    </row>
    <row r="3" spans="1:7" ht="12.75" customHeight="1">
      <c r="A3" s="650"/>
      <c r="B3" s="83"/>
      <c r="C3" s="83"/>
      <c r="D3" s="83"/>
      <c r="E3" s="83"/>
      <c r="F3" s="83"/>
      <c r="G3" s="83"/>
    </row>
    <row r="4" spans="1:8" ht="12.75" customHeight="1">
      <c r="A4" s="244" t="s">
        <v>1088</v>
      </c>
      <c r="B4" s="83"/>
      <c r="C4" s="83"/>
      <c r="D4" s="83"/>
      <c r="E4" s="83"/>
      <c r="F4" s="83"/>
      <c r="G4" s="83"/>
      <c r="H4" s="649"/>
    </row>
    <row r="5" ht="12.75" customHeight="1" thickBot="1">
      <c r="A5" s="648"/>
    </row>
    <row r="6" spans="1:7" s="569" customFormat="1" ht="24" customHeight="1" thickTop="1">
      <c r="A6" s="647"/>
      <c r="B6" s="646"/>
      <c r="C6" s="646"/>
      <c r="D6" s="646"/>
      <c r="E6" s="645"/>
      <c r="F6" s="644" t="s">
        <v>1087</v>
      </c>
      <c r="G6" s="644"/>
    </row>
    <row r="7" spans="1:7" s="640" customFormat="1" ht="24" customHeight="1">
      <c r="A7" s="643" t="s">
        <v>1086</v>
      </c>
      <c r="B7" s="643">
        <v>1990</v>
      </c>
      <c r="C7" s="643">
        <v>2000</v>
      </c>
      <c r="D7" s="643">
        <v>2010</v>
      </c>
      <c r="E7" s="643">
        <v>2020</v>
      </c>
      <c r="F7" s="642">
        <v>2010</v>
      </c>
      <c r="G7" s="641">
        <v>2020</v>
      </c>
    </row>
    <row r="8" spans="1:7" ht="12.75" customHeight="1">
      <c r="A8" s="75"/>
      <c r="B8" s="639"/>
      <c r="C8" s="639"/>
      <c r="D8" s="639"/>
      <c r="E8" s="639"/>
      <c r="G8" s="638"/>
    </row>
    <row r="9" spans="1:10" ht="12.75">
      <c r="A9" s="75" t="s">
        <v>1085</v>
      </c>
      <c r="B9" s="136">
        <v>19768</v>
      </c>
      <c r="C9" s="136">
        <v>19720</v>
      </c>
      <c r="D9" s="136">
        <v>23073</v>
      </c>
      <c r="E9" s="136">
        <v>20470</v>
      </c>
      <c r="F9" s="634">
        <v>29814.5</v>
      </c>
      <c r="G9" s="635">
        <v>26243.589743589742</v>
      </c>
      <c r="H9" s="207"/>
      <c r="J9" s="207"/>
    </row>
    <row r="10" spans="1:7" ht="12.75">
      <c r="A10" s="171" t="s">
        <v>1084</v>
      </c>
      <c r="B10" s="136">
        <v>327</v>
      </c>
      <c r="C10" s="136">
        <v>763</v>
      </c>
      <c r="D10" s="136">
        <v>1242</v>
      </c>
      <c r="E10" s="71" t="s">
        <v>62</v>
      </c>
      <c r="F10" s="77" t="s">
        <v>32</v>
      </c>
      <c r="G10" s="633" t="s">
        <v>32</v>
      </c>
    </row>
    <row r="11" spans="1:7" ht="12.75">
      <c r="A11" s="75" t="s">
        <v>1083</v>
      </c>
      <c r="B11" s="136">
        <v>95979</v>
      </c>
      <c r="C11" s="136">
        <f>C9-C10+C12</f>
        <v>92708</v>
      </c>
      <c r="D11" s="136">
        <v>96859</v>
      </c>
      <c r="E11" s="71" t="s">
        <v>62</v>
      </c>
      <c r="F11" s="634">
        <v>125159.6</v>
      </c>
      <c r="G11" s="633" t="s">
        <v>62</v>
      </c>
    </row>
    <row r="12" spans="1:7" ht="12.75">
      <c r="A12" s="171" t="s">
        <v>1082</v>
      </c>
      <c r="B12" s="136">
        <v>76538</v>
      </c>
      <c r="C12" s="136">
        <v>73751</v>
      </c>
      <c r="D12" s="136">
        <v>75028</v>
      </c>
      <c r="E12" s="71" t="s">
        <v>62</v>
      </c>
      <c r="F12" s="634">
        <v>96949.8</v>
      </c>
      <c r="G12" s="633" t="s">
        <v>62</v>
      </c>
    </row>
    <row r="13" spans="1:7" ht="12.75" customHeight="1">
      <c r="A13" s="75"/>
      <c r="B13" s="136"/>
      <c r="C13" s="136"/>
      <c r="D13" s="136"/>
      <c r="E13" s="136"/>
      <c r="F13" s="634"/>
      <c r="G13" s="637"/>
    </row>
    <row r="14" spans="1:7" ht="12.75">
      <c r="A14" s="75" t="s">
        <v>1081</v>
      </c>
      <c r="B14" s="136"/>
      <c r="C14" s="136"/>
      <c r="D14" s="136"/>
      <c r="E14" s="136"/>
      <c r="F14" s="634"/>
      <c r="G14" s="637"/>
    </row>
    <row r="15" spans="1:7" ht="12.75">
      <c r="A15" s="171" t="s">
        <v>1080</v>
      </c>
      <c r="B15" s="136">
        <v>11065</v>
      </c>
      <c r="C15" s="136">
        <v>9898</v>
      </c>
      <c r="D15" s="636">
        <v>12466</v>
      </c>
      <c r="E15" s="636">
        <v>10657</v>
      </c>
      <c r="F15" s="634">
        <v>16108.3</v>
      </c>
      <c r="G15" s="635">
        <v>13662.820512820512</v>
      </c>
    </row>
    <row r="16" spans="1:7" ht="12.75" customHeight="1">
      <c r="A16" s="171" t="s">
        <v>1079</v>
      </c>
      <c r="B16" s="71" t="s">
        <v>62</v>
      </c>
      <c r="C16" s="71" t="s">
        <v>62</v>
      </c>
      <c r="D16" s="136">
        <v>26085</v>
      </c>
      <c r="E16" s="71" t="s">
        <v>62</v>
      </c>
      <c r="F16" s="634">
        <v>33706.5</v>
      </c>
      <c r="G16" s="633" t="s">
        <v>62</v>
      </c>
    </row>
    <row r="17" spans="1:7" ht="12.75" customHeight="1">
      <c r="A17" s="632"/>
      <c r="B17" s="631"/>
      <c r="C17" s="631"/>
      <c r="D17" s="631"/>
      <c r="E17" s="631"/>
      <c r="F17" s="630"/>
      <c r="G17" s="629"/>
    </row>
    <row r="18" ht="12.75" customHeight="1"/>
    <row r="19" ht="12.75" customHeight="1">
      <c r="A19" s="627" t="s">
        <v>61</v>
      </c>
    </row>
    <row r="20" ht="12.75" customHeight="1">
      <c r="A20" s="627" t="s">
        <v>1078</v>
      </c>
    </row>
    <row r="21" ht="12.75" customHeight="1">
      <c r="A21" s="627" t="s">
        <v>1077</v>
      </c>
    </row>
    <row r="22" ht="12.75" customHeight="1">
      <c r="A22" s="628" t="s">
        <v>1076</v>
      </c>
    </row>
    <row r="23" ht="12.75" customHeight="1">
      <c r="A23" s="627" t="s">
        <v>1075</v>
      </c>
    </row>
    <row r="24" ht="12.75" customHeight="1">
      <c r="A24" s="628" t="s">
        <v>115</v>
      </c>
    </row>
    <row r="25" ht="12.75" customHeight="1">
      <c r="A25" s="628" t="s">
        <v>226</v>
      </c>
    </row>
    <row r="26" ht="12.75" customHeight="1">
      <c r="A26" s="628" t="s">
        <v>1074</v>
      </c>
    </row>
    <row r="27" ht="12.75" customHeight="1">
      <c r="A27" s="628" t="s">
        <v>1073</v>
      </c>
    </row>
    <row r="28" ht="12.75" customHeight="1">
      <c r="A28" s="628" t="s">
        <v>1072</v>
      </c>
    </row>
    <row r="29" ht="12.75" customHeight="1">
      <c r="A29" s="628" t="s">
        <v>1071</v>
      </c>
    </row>
    <row r="30" ht="12.75" customHeight="1">
      <c r="A30" s="627" t="s">
        <v>1070</v>
      </c>
    </row>
    <row r="31" ht="12.75" customHeight="1">
      <c r="A31" s="627" t="s">
        <v>1069</v>
      </c>
    </row>
    <row r="32" ht="12.75" customHeight="1">
      <c r="A32" s="626" t="s">
        <v>1068</v>
      </c>
    </row>
    <row r="33" ht="12.75" customHeight="1">
      <c r="A33" s="626" t="s">
        <v>1067</v>
      </c>
    </row>
    <row r="34" ht="12.75" customHeight="1">
      <c r="A34" s="627" t="s">
        <v>1066</v>
      </c>
    </row>
    <row r="35" s="624" customFormat="1" ht="12.75" customHeight="1">
      <c r="A35" s="626" t="s">
        <v>1065</v>
      </c>
    </row>
    <row r="36" s="624" customFormat="1" ht="12.75" customHeight="1">
      <c r="A36" s="626" t="s">
        <v>1064</v>
      </c>
    </row>
    <row r="37" s="624" customFormat="1" ht="12.75" customHeight="1">
      <c r="A37" s="626" t="s">
        <v>1063</v>
      </c>
    </row>
    <row r="38" s="624" customFormat="1" ht="12.75" customHeight="1">
      <c r="A38" s="626"/>
    </row>
    <row r="39" s="624" customFormat="1" ht="12.75" customHeight="1">
      <c r="A39" s="626"/>
    </row>
    <row r="40" s="624" customFormat="1" ht="12.75" customHeight="1">
      <c r="A40" s="62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2.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140625" defaultRowHeight="12.75"/>
  <cols>
    <col min="1" max="1" width="26.28125" style="84" customWidth="1"/>
    <col min="2" max="2" width="11.7109375" style="624" customWidth="1"/>
    <col min="3" max="3" width="11.140625" style="624" customWidth="1"/>
    <col min="4" max="4" width="11.8515625" style="624" customWidth="1"/>
    <col min="5" max="5" width="10.421875" style="624" customWidth="1"/>
    <col min="6" max="6" width="11.00390625" style="62" customWidth="1"/>
    <col min="7" max="205" width="9.140625" style="62" customWidth="1"/>
    <col min="206" max="206" width="22.8515625" style="62" customWidth="1"/>
    <col min="207" max="211" width="12.140625" style="62" customWidth="1"/>
    <col min="212" max="16384" width="9.140625" style="62" customWidth="1"/>
  </cols>
  <sheetData>
    <row r="1" spans="1:6" s="572" customFormat="1" ht="15.75" customHeight="1">
      <c r="A1" s="87" t="s">
        <v>1122</v>
      </c>
      <c r="B1" s="86"/>
      <c r="C1" s="86"/>
      <c r="D1" s="86"/>
      <c r="E1" s="86"/>
      <c r="F1" s="86"/>
    </row>
    <row r="2" spans="1:5" s="572" customFormat="1" ht="12.75" customHeight="1">
      <c r="A2" s="682"/>
      <c r="B2" s="681"/>
      <c r="C2" s="681"/>
      <c r="D2" s="681"/>
      <c r="E2" s="681"/>
    </row>
    <row r="3" spans="1:6" s="572" customFormat="1" ht="13.5" customHeight="1">
      <c r="A3" s="84" t="s">
        <v>1121</v>
      </c>
      <c r="B3" s="86"/>
      <c r="C3" s="86"/>
      <c r="D3" s="86"/>
      <c r="E3" s="86"/>
      <c r="F3" s="86"/>
    </row>
    <row r="4" spans="1:5" s="572" customFormat="1" ht="12.75" customHeight="1" thickBot="1">
      <c r="A4" s="87"/>
      <c r="B4" s="681"/>
      <c r="C4" s="681"/>
      <c r="D4" s="681"/>
      <c r="E4" s="681"/>
    </row>
    <row r="5" spans="1:6" ht="24" customHeight="1" thickTop="1">
      <c r="A5" s="679" t="s">
        <v>1120</v>
      </c>
      <c r="B5" s="680" t="s">
        <v>178</v>
      </c>
      <c r="C5" s="679" t="s">
        <v>236</v>
      </c>
      <c r="D5" s="678" t="s">
        <v>161</v>
      </c>
      <c r="E5" s="678" t="s">
        <v>155</v>
      </c>
      <c r="F5" s="677" t="s">
        <v>1119</v>
      </c>
    </row>
    <row r="6" spans="1:5" ht="12.75" customHeight="1">
      <c r="A6" s="75"/>
      <c r="B6" s="674"/>
      <c r="C6" s="676"/>
      <c r="D6" s="675"/>
      <c r="E6" s="675"/>
    </row>
    <row r="7" spans="1:5" ht="12.75" customHeight="1">
      <c r="A7" s="75" t="s">
        <v>244</v>
      </c>
      <c r="B7" s="674"/>
      <c r="C7" s="673"/>
      <c r="D7" s="672"/>
      <c r="E7" s="672"/>
    </row>
    <row r="8" spans="1:6" ht="12.75" customHeight="1">
      <c r="A8" s="661" t="s">
        <v>1117</v>
      </c>
      <c r="B8" s="660">
        <v>16634.144246724692</v>
      </c>
      <c r="C8" s="659">
        <v>1555.6116085687502</v>
      </c>
      <c r="D8" s="658">
        <v>10433.635011741391</v>
      </c>
      <c r="E8" s="658">
        <v>1605.4921895792402</v>
      </c>
      <c r="F8" s="657">
        <v>3039.40543683531</v>
      </c>
    </row>
    <row r="9" spans="1:6" ht="12.75" customHeight="1">
      <c r="A9" s="661" t="s">
        <v>1116</v>
      </c>
      <c r="B9" s="660">
        <v>6422.479</v>
      </c>
      <c r="C9" s="659">
        <v>600.625</v>
      </c>
      <c r="D9" s="658">
        <v>4028.449</v>
      </c>
      <c r="E9" s="658">
        <v>619.884</v>
      </c>
      <c r="F9" s="657">
        <v>1173.521</v>
      </c>
    </row>
    <row r="10" spans="1:6" ht="12.75" customHeight="1">
      <c r="A10" s="667" t="s">
        <v>1118</v>
      </c>
      <c r="B10" s="660"/>
      <c r="C10" s="659"/>
      <c r="D10" s="658"/>
      <c r="E10" s="658"/>
      <c r="F10" s="657"/>
    </row>
    <row r="11" spans="1:6" ht="12.75" customHeight="1">
      <c r="A11" s="661" t="s">
        <v>1117</v>
      </c>
      <c r="B11" s="660">
        <v>783.2050912636894</v>
      </c>
      <c r="C11" s="659">
        <v>480.3740954020822</v>
      </c>
      <c r="D11" s="658">
        <v>131.34011957817742</v>
      </c>
      <c r="E11" s="658">
        <v>60.23253855815045</v>
      </c>
      <c r="F11" s="657">
        <v>111.2583377252793</v>
      </c>
    </row>
    <row r="12" spans="1:6" ht="12.75" customHeight="1">
      <c r="A12" s="661" t="s">
        <v>1116</v>
      </c>
      <c r="B12" s="660">
        <v>302.3971763575738</v>
      </c>
      <c r="C12" s="659">
        <v>185.4734751666803</v>
      </c>
      <c r="D12" s="658">
        <v>50.710703678935964</v>
      </c>
      <c r="E12" s="658">
        <v>23.255913154809985</v>
      </c>
      <c r="F12" s="657">
        <v>42.95708435714761</v>
      </c>
    </row>
    <row r="13" spans="1:6" ht="12.75" customHeight="1">
      <c r="A13" s="671" t="s">
        <v>1115</v>
      </c>
      <c r="B13" s="660">
        <v>4.708418297009205</v>
      </c>
      <c r="C13" s="659">
        <v>30.880079112038338</v>
      </c>
      <c r="D13" s="658">
        <v>1.2588145879204617</v>
      </c>
      <c r="E13" s="658">
        <v>3.751655657318141</v>
      </c>
      <c r="F13" s="657">
        <v>3.6605296673129506</v>
      </c>
    </row>
    <row r="14" spans="1:6" ht="12.75" customHeight="1">
      <c r="A14" s="667" t="s">
        <v>1113</v>
      </c>
      <c r="B14" s="660"/>
      <c r="C14" s="659"/>
      <c r="D14" s="658"/>
      <c r="E14" s="658"/>
      <c r="F14" s="657"/>
    </row>
    <row r="15" spans="1:6" ht="12.75" customHeight="1">
      <c r="A15" s="661" t="s">
        <v>1117</v>
      </c>
      <c r="B15" s="660">
        <v>15850.939155461003</v>
      </c>
      <c r="C15" s="659">
        <v>1075.237513166668</v>
      </c>
      <c r="D15" s="658">
        <v>10302.294892163212</v>
      </c>
      <c r="E15" s="658">
        <v>1545.25965102109</v>
      </c>
      <c r="F15" s="657">
        <v>2928.147099110031</v>
      </c>
    </row>
    <row r="16" spans="1:6" ht="12.75" customHeight="1">
      <c r="A16" s="661" t="s">
        <v>1116</v>
      </c>
      <c r="B16" s="660">
        <v>6120.081823642427</v>
      </c>
      <c r="C16" s="659">
        <v>415.15152483331974</v>
      </c>
      <c r="D16" s="658">
        <v>3977.738296321064</v>
      </c>
      <c r="E16" s="658">
        <v>596.6280868451901</v>
      </c>
      <c r="F16" s="657">
        <v>1130.5639156428524</v>
      </c>
    </row>
    <row r="17" spans="1:6" ht="12.75" customHeight="1">
      <c r="A17" s="671" t="s">
        <v>1115</v>
      </c>
      <c r="B17" s="660">
        <v>95.2915817029908</v>
      </c>
      <c r="C17" s="659">
        <v>69.11992088796165</v>
      </c>
      <c r="D17" s="658">
        <v>98.74118541207953</v>
      </c>
      <c r="E17" s="658">
        <v>96.24834434268188</v>
      </c>
      <c r="F17" s="657">
        <v>96.33947033268704</v>
      </c>
    </row>
    <row r="18" spans="1:6" ht="12.75" customHeight="1">
      <c r="A18" s="75"/>
      <c r="B18" s="670"/>
      <c r="C18" s="669"/>
      <c r="D18" s="668"/>
      <c r="E18" s="668"/>
      <c r="F18" s="634"/>
    </row>
    <row r="19" spans="1:6" ht="12.75" customHeight="1">
      <c r="A19" s="75" t="s">
        <v>542</v>
      </c>
      <c r="B19" s="666"/>
      <c r="C19" s="665"/>
      <c r="D19" s="664"/>
      <c r="E19" s="663"/>
      <c r="F19" s="662"/>
    </row>
    <row r="20" spans="1:6" ht="12.75" customHeight="1">
      <c r="A20" s="661" t="s">
        <v>118</v>
      </c>
      <c r="B20" s="666">
        <v>1455271</v>
      </c>
      <c r="C20" s="665">
        <v>1016508</v>
      </c>
      <c r="D20" s="664">
        <v>200629</v>
      </c>
      <c r="E20" s="663">
        <v>73298</v>
      </c>
      <c r="F20" s="662">
        <v>164836</v>
      </c>
    </row>
    <row r="21" spans="1:6" ht="12.75" customHeight="1">
      <c r="A21" s="661" t="s">
        <v>1111</v>
      </c>
      <c r="B21" s="660">
        <v>226.59023096844692</v>
      </c>
      <c r="C21" s="659">
        <v>1692.4170655567118</v>
      </c>
      <c r="D21" s="658">
        <v>49.80303834056233</v>
      </c>
      <c r="E21" s="658">
        <v>118.24470384781668</v>
      </c>
      <c r="F21" s="657">
        <v>140.4627612117721</v>
      </c>
    </row>
    <row r="22" spans="1:6" ht="12.75" customHeight="1">
      <c r="A22" s="667" t="s">
        <v>1114</v>
      </c>
      <c r="B22" s="666"/>
      <c r="C22" s="665"/>
      <c r="D22" s="664"/>
      <c r="E22" s="663"/>
      <c r="F22" s="662"/>
    </row>
    <row r="23" spans="1:6" ht="12.75" customHeight="1">
      <c r="A23" s="661" t="s">
        <v>118</v>
      </c>
      <c r="B23" s="666">
        <v>1252450</v>
      </c>
      <c r="C23" s="665">
        <v>999341</v>
      </c>
      <c r="D23" s="664">
        <v>81258</v>
      </c>
      <c r="E23" s="663">
        <v>42365</v>
      </c>
      <c r="F23" s="662">
        <v>129486</v>
      </c>
    </row>
    <row r="24" spans="1:6" ht="12.75" customHeight="1">
      <c r="A24" s="661" t="s">
        <v>1112</v>
      </c>
      <c r="B24" s="660">
        <v>86.06300819572436</v>
      </c>
      <c r="C24" s="659">
        <v>98.31117905614121</v>
      </c>
      <c r="D24" s="658">
        <v>40.50162239755967</v>
      </c>
      <c r="E24" s="658">
        <v>57.798302818630795</v>
      </c>
      <c r="F24" s="657">
        <v>78.55444199082726</v>
      </c>
    </row>
    <row r="25" spans="1:6" ht="12.75" customHeight="1">
      <c r="A25" s="661" t="s">
        <v>1111</v>
      </c>
      <c r="B25" s="660">
        <v>4141.738408691432</v>
      </c>
      <c r="C25" s="659">
        <v>5388.053462102425</v>
      </c>
      <c r="D25" s="658">
        <v>1602.3836015857273</v>
      </c>
      <c r="E25" s="658">
        <v>1821.6872293074293</v>
      </c>
      <c r="F25" s="657">
        <v>3014.310722847159</v>
      </c>
    </row>
    <row r="26" spans="1:6" ht="12.75" customHeight="1">
      <c r="A26" s="667" t="s">
        <v>1113</v>
      </c>
      <c r="B26" s="666"/>
      <c r="C26" s="665"/>
      <c r="D26" s="664"/>
      <c r="E26" s="663"/>
      <c r="F26" s="662"/>
    </row>
    <row r="27" spans="1:6" ht="12.75" customHeight="1">
      <c r="A27" s="661" t="s">
        <v>118</v>
      </c>
      <c r="B27" s="666">
        <v>202821</v>
      </c>
      <c r="C27" s="665">
        <v>17167</v>
      </c>
      <c r="D27" s="664">
        <v>119371</v>
      </c>
      <c r="E27" s="663">
        <v>30933</v>
      </c>
      <c r="F27" s="662">
        <v>35350</v>
      </c>
    </row>
    <row r="28" spans="1:6" ht="12.75" customHeight="1">
      <c r="A28" s="661" t="s">
        <v>1112</v>
      </c>
      <c r="B28" s="660">
        <v>13.93699180427563</v>
      </c>
      <c r="C28" s="659">
        <v>1.6888209438587793</v>
      </c>
      <c r="D28" s="658">
        <v>59.49837760244032</v>
      </c>
      <c r="E28" s="658">
        <v>42.201697181369205</v>
      </c>
      <c r="F28" s="657">
        <v>21.445558009172753</v>
      </c>
    </row>
    <row r="29" spans="1:6" ht="12.75" customHeight="1">
      <c r="A29" s="661" t="s">
        <v>1111</v>
      </c>
      <c r="B29" s="660">
        <v>33.14024319356062</v>
      </c>
      <c r="C29" s="659">
        <v>41.351166918855526</v>
      </c>
      <c r="D29" s="658">
        <v>30.009767135863115</v>
      </c>
      <c r="E29" s="658">
        <v>51.84636908993916</v>
      </c>
      <c r="F29" s="657">
        <v>31.26758205430567</v>
      </c>
    </row>
    <row r="30" spans="1:6" ht="12.75" customHeight="1">
      <c r="A30" s="632"/>
      <c r="B30" s="656"/>
      <c r="C30" s="655"/>
      <c r="D30" s="654"/>
      <c r="E30" s="654"/>
      <c r="F30" s="653"/>
    </row>
    <row r="31" ht="12.75" customHeight="1"/>
    <row r="32" ht="12.75" customHeight="1">
      <c r="A32" s="652" t="s">
        <v>1110</v>
      </c>
    </row>
    <row r="33" ht="12.75" customHeight="1">
      <c r="A33" s="153" t="s">
        <v>1109</v>
      </c>
    </row>
    <row r="34" ht="12.75" customHeight="1">
      <c r="A34" s="153" t="s">
        <v>1108</v>
      </c>
    </row>
    <row r="35" ht="12.75" customHeight="1">
      <c r="A35" s="153" t="s">
        <v>1107</v>
      </c>
    </row>
    <row r="36" ht="12.75" customHeight="1">
      <c r="A36" s="155" t="s">
        <v>1106</v>
      </c>
    </row>
    <row r="37" ht="12.75" customHeight="1">
      <c r="A37" s="153" t="s">
        <v>1105</v>
      </c>
    </row>
    <row r="38" ht="12.75" customHeight="1">
      <c r="A38" s="153" t="s">
        <v>1104</v>
      </c>
    </row>
    <row r="39" ht="12.75" customHeight="1">
      <c r="A39" s="153" t="s">
        <v>1103</v>
      </c>
    </row>
    <row r="40" ht="12.75" customHeight="1">
      <c r="A40" s="153" t="s">
        <v>1102</v>
      </c>
    </row>
    <row r="41" ht="12.75" customHeight="1">
      <c r="A41" s="155" t="s">
        <v>1101</v>
      </c>
    </row>
    <row r="42" ht="12.75" customHeight="1">
      <c r="A42" s="153" t="s">
        <v>1100</v>
      </c>
    </row>
    <row r="43" ht="12.75" customHeight="1">
      <c r="A43" s="155" t="s">
        <v>1099</v>
      </c>
    </row>
    <row r="44" ht="12.75" customHeight="1">
      <c r="A44" s="155" t="s">
        <v>1098</v>
      </c>
    </row>
    <row r="45" ht="12.75" customHeight="1">
      <c r="A45" s="153" t="s">
        <v>1097</v>
      </c>
    </row>
    <row r="46" ht="12.75" customHeight="1">
      <c r="A46" s="153" t="s">
        <v>1096</v>
      </c>
    </row>
    <row r="47" ht="12.75" customHeight="1">
      <c r="A47" s="153" t="s">
        <v>1095</v>
      </c>
    </row>
    <row r="48" ht="12.75" customHeight="1">
      <c r="A48" s="153" t="s">
        <v>1094</v>
      </c>
    </row>
    <row r="49" ht="12.75" customHeight="1">
      <c r="A49" s="153" t="s">
        <v>1093</v>
      </c>
    </row>
    <row r="50" ht="12.75" customHeight="1">
      <c r="A50" s="153" t="s">
        <v>1092</v>
      </c>
    </row>
    <row r="51" ht="12.75" customHeight="1">
      <c r="A51" s="153" t="s">
        <v>1091</v>
      </c>
    </row>
    <row r="52" ht="12.75" customHeight="1"/>
    <row r="53" ht="12.75" customHeight="1"/>
    <row r="54" ht="12.75" customHeight="1"/>
    <row r="55" ht="12.75" customHeight="1"/>
    <row r="56" ht="12.75" customHeight="1"/>
    <row r="57" spans="2:6" s="84" customFormat="1" ht="12.75" customHeight="1">
      <c r="B57" s="624"/>
      <c r="C57" s="624"/>
      <c r="D57" s="624"/>
      <c r="E57" s="624"/>
      <c r="F57" s="62"/>
    </row>
    <row r="58" spans="2:6" s="84" customFormat="1" ht="12.75" customHeight="1">
      <c r="B58" s="624"/>
      <c r="C58" s="624"/>
      <c r="D58" s="624"/>
      <c r="E58" s="624"/>
      <c r="F58" s="62"/>
    </row>
    <row r="59" spans="2:6" s="84" customFormat="1" ht="12.75" customHeight="1">
      <c r="B59" s="624"/>
      <c r="C59" s="624"/>
      <c r="D59" s="624"/>
      <c r="E59" s="624"/>
      <c r="F59" s="62"/>
    </row>
    <row r="60" spans="2:6" s="84" customFormat="1" ht="12.75" customHeight="1">
      <c r="B60" s="624" t="s">
        <v>34</v>
      </c>
      <c r="C60" s="624"/>
      <c r="D60" s="624"/>
      <c r="E60" s="624"/>
      <c r="F60" s="62"/>
    </row>
    <row r="61" spans="2:6" s="84" customFormat="1" ht="12.75" customHeight="1">
      <c r="B61" s="624"/>
      <c r="C61" s="624"/>
      <c r="D61" s="624"/>
      <c r="E61" s="624"/>
      <c r="F61" s="62"/>
    </row>
    <row r="62" spans="2:6" s="84" customFormat="1" ht="12.75" customHeight="1">
      <c r="B62" s="624"/>
      <c r="C62" s="624"/>
      <c r="D62" s="624"/>
      <c r="E62" s="624"/>
      <c r="F62" s="62"/>
    </row>
    <row r="63" spans="2:6" s="84" customFormat="1" ht="12.75" customHeight="1">
      <c r="B63" s="624"/>
      <c r="C63" s="624"/>
      <c r="D63" s="624"/>
      <c r="E63" s="624"/>
      <c r="F63" s="62"/>
    </row>
    <row r="64" spans="2:6" s="84" customFormat="1" ht="12.75" customHeight="1">
      <c r="B64" s="624"/>
      <c r="C64" s="624"/>
      <c r="D64" s="624"/>
      <c r="E64" s="624"/>
      <c r="F64" s="62"/>
    </row>
    <row r="65" spans="2:6" s="84" customFormat="1" ht="12.75" customHeight="1">
      <c r="B65" s="624"/>
      <c r="C65" s="624"/>
      <c r="D65" s="624"/>
      <c r="E65" s="624"/>
      <c r="F65" s="62"/>
    </row>
    <row r="66" spans="2:6" s="84" customFormat="1" ht="12.75" customHeight="1">
      <c r="B66" s="624"/>
      <c r="C66" s="624"/>
      <c r="D66" s="624"/>
      <c r="E66" s="624"/>
      <c r="F66" s="62"/>
    </row>
    <row r="67" spans="2:6" s="84" customFormat="1" ht="12.75" customHeight="1">
      <c r="B67" s="624"/>
      <c r="C67" s="624"/>
      <c r="D67" s="624"/>
      <c r="E67" s="624"/>
      <c r="F67" s="62"/>
    </row>
    <row r="68" spans="2:6" s="84" customFormat="1" ht="12.75" customHeight="1">
      <c r="B68" s="624"/>
      <c r="C68" s="624"/>
      <c r="D68" s="624"/>
      <c r="E68" s="624"/>
      <c r="F68" s="62"/>
    </row>
    <row r="69" spans="2:6" s="84" customFormat="1" ht="12.75" customHeight="1">
      <c r="B69" s="624"/>
      <c r="C69" s="624"/>
      <c r="D69" s="624"/>
      <c r="E69" s="624"/>
      <c r="F69" s="62"/>
    </row>
    <row r="70" spans="2:6" s="84" customFormat="1" ht="12.75" customHeight="1">
      <c r="B70" s="624"/>
      <c r="C70" s="624"/>
      <c r="D70" s="624"/>
      <c r="E70" s="624"/>
      <c r="F70" s="62"/>
    </row>
    <row r="71" spans="2:6" s="84" customFormat="1" ht="12.75" customHeight="1">
      <c r="B71" s="624"/>
      <c r="C71" s="624"/>
      <c r="D71" s="624"/>
      <c r="E71" s="624"/>
      <c r="F71" s="62"/>
    </row>
    <row r="72" spans="2:6" s="84" customFormat="1" ht="12.75" customHeight="1">
      <c r="B72" s="624"/>
      <c r="C72" s="624"/>
      <c r="D72" s="624"/>
      <c r="E72" s="624"/>
      <c r="F72" s="62"/>
    </row>
    <row r="73" spans="2:6" s="84" customFormat="1" ht="12.75" customHeight="1">
      <c r="B73" s="624"/>
      <c r="C73" s="624"/>
      <c r="D73" s="624"/>
      <c r="E73" s="624"/>
      <c r="F73" s="62"/>
    </row>
    <row r="74" spans="2:6" s="84" customFormat="1" ht="12.75" customHeight="1">
      <c r="B74" s="624"/>
      <c r="C74" s="624"/>
      <c r="D74" s="624"/>
      <c r="E74" s="624"/>
      <c r="F74" s="62"/>
    </row>
    <row r="75" spans="2:6" s="84" customFormat="1" ht="12.75" customHeight="1">
      <c r="B75" s="624"/>
      <c r="C75" s="624"/>
      <c r="D75" s="624"/>
      <c r="E75" s="624"/>
      <c r="F75" s="62"/>
    </row>
    <row r="76" spans="2:6" s="84" customFormat="1" ht="12.75" customHeight="1">
      <c r="B76" s="624"/>
      <c r="C76" s="624"/>
      <c r="D76" s="624"/>
      <c r="E76" s="624"/>
      <c r="F76" s="62"/>
    </row>
    <row r="77" spans="2:6" s="84" customFormat="1" ht="12.75" customHeight="1">
      <c r="B77" s="624"/>
      <c r="C77" s="624"/>
      <c r="D77" s="624"/>
      <c r="E77" s="624"/>
      <c r="F77" s="62"/>
    </row>
    <row r="78" spans="2:6" s="84" customFormat="1" ht="12.75" customHeight="1">
      <c r="B78" s="624"/>
      <c r="C78" s="624"/>
      <c r="D78" s="624"/>
      <c r="E78" s="624"/>
      <c r="F78" s="62"/>
    </row>
    <row r="79" spans="2:6" s="84" customFormat="1" ht="12.75" customHeight="1">
      <c r="B79" s="624"/>
      <c r="C79" s="624"/>
      <c r="D79" s="624"/>
      <c r="E79" s="624"/>
      <c r="F79" s="62"/>
    </row>
    <row r="80" spans="2:6" s="84" customFormat="1" ht="12.75" customHeight="1">
      <c r="B80" s="624"/>
      <c r="C80" s="624"/>
      <c r="D80" s="624"/>
      <c r="E80" s="624"/>
      <c r="F80" s="62"/>
    </row>
    <row r="81" spans="2:6" s="84" customFormat="1" ht="12.75" customHeight="1">
      <c r="B81" s="624"/>
      <c r="C81" s="624"/>
      <c r="D81" s="624"/>
      <c r="E81" s="624"/>
      <c r="F81" s="62"/>
    </row>
    <row r="82" spans="2:6" s="84" customFormat="1" ht="12.75" customHeight="1">
      <c r="B82" s="624"/>
      <c r="C82" s="624"/>
      <c r="D82" s="624"/>
      <c r="E82" s="624"/>
      <c r="F82" s="62"/>
    </row>
    <row r="83" spans="2:6" s="84" customFormat="1" ht="12.75" customHeight="1">
      <c r="B83" s="624"/>
      <c r="C83" s="624"/>
      <c r="D83" s="624"/>
      <c r="E83" s="624"/>
      <c r="F83" s="62"/>
    </row>
    <row r="84" spans="2:6" s="84" customFormat="1" ht="12.75" customHeight="1">
      <c r="B84" s="624"/>
      <c r="C84" s="624"/>
      <c r="D84" s="624"/>
      <c r="E84" s="624"/>
      <c r="F84" s="62"/>
    </row>
    <row r="85" spans="2:6" s="84" customFormat="1" ht="12.75" customHeight="1">
      <c r="B85" s="624"/>
      <c r="C85" s="624"/>
      <c r="D85" s="624"/>
      <c r="E85" s="624"/>
      <c r="F85" s="62"/>
    </row>
    <row r="86" spans="2:6" s="84" customFormat="1" ht="12.75" customHeight="1">
      <c r="B86" s="624"/>
      <c r="C86" s="624"/>
      <c r="D86" s="624"/>
      <c r="E86" s="624"/>
      <c r="F86" s="62"/>
    </row>
    <row r="87" spans="2:6" s="84" customFormat="1" ht="12.75" customHeight="1">
      <c r="B87" s="624"/>
      <c r="C87" s="624"/>
      <c r="D87" s="624"/>
      <c r="E87" s="624"/>
      <c r="F87" s="62"/>
    </row>
    <row r="88" spans="2:6" s="84" customFormat="1" ht="12.75" customHeight="1">
      <c r="B88" s="624"/>
      <c r="C88" s="624"/>
      <c r="D88" s="624"/>
      <c r="E88" s="624"/>
      <c r="F88" s="62"/>
    </row>
    <row r="89" spans="2:6" s="84" customFormat="1" ht="12.75" customHeight="1">
      <c r="B89" s="624"/>
      <c r="C89" s="624"/>
      <c r="D89" s="624"/>
      <c r="E89" s="624"/>
      <c r="F89" s="62"/>
    </row>
    <row r="90" spans="2:6" s="84" customFormat="1" ht="12.75" customHeight="1">
      <c r="B90" s="624"/>
      <c r="C90" s="624"/>
      <c r="D90" s="624"/>
      <c r="E90" s="624"/>
      <c r="F90" s="62"/>
    </row>
    <row r="91" spans="2:6" s="84" customFormat="1" ht="12.75" customHeight="1">
      <c r="B91" s="624"/>
      <c r="C91" s="624"/>
      <c r="D91" s="624"/>
      <c r="E91" s="624"/>
      <c r="F91" s="62"/>
    </row>
    <row r="92" spans="2:6" s="84" customFormat="1" ht="12.75" customHeight="1">
      <c r="B92" s="624"/>
      <c r="C92" s="624"/>
      <c r="D92" s="624"/>
      <c r="E92" s="624"/>
      <c r="F92" s="62"/>
    </row>
    <row r="93" spans="2:6" s="84" customFormat="1" ht="12.75" customHeight="1">
      <c r="B93" s="624"/>
      <c r="C93" s="624"/>
      <c r="D93" s="624"/>
      <c r="E93" s="624"/>
      <c r="F93" s="62"/>
    </row>
    <row r="94" spans="2:6" s="84" customFormat="1" ht="12.75" customHeight="1">
      <c r="B94" s="624"/>
      <c r="C94" s="624"/>
      <c r="D94" s="624"/>
      <c r="E94" s="624"/>
      <c r="F94" s="62"/>
    </row>
    <row r="95" spans="2:6" s="84" customFormat="1" ht="12.75" customHeight="1">
      <c r="B95" s="624"/>
      <c r="C95" s="624"/>
      <c r="D95" s="624"/>
      <c r="E95" s="624"/>
      <c r="F95" s="62"/>
    </row>
    <row r="96" spans="2:6" s="84" customFormat="1" ht="12.75" customHeight="1">
      <c r="B96" s="624"/>
      <c r="C96" s="624"/>
      <c r="D96" s="624"/>
      <c r="E96" s="624"/>
      <c r="F96" s="62"/>
    </row>
    <row r="97" spans="2:6" s="84" customFormat="1" ht="12.75" customHeight="1">
      <c r="B97" s="624"/>
      <c r="C97" s="624"/>
      <c r="D97" s="624"/>
      <c r="E97" s="624"/>
      <c r="F97" s="62"/>
    </row>
    <row r="98" spans="2:6" s="84" customFormat="1" ht="12.75" customHeight="1">
      <c r="B98" s="624"/>
      <c r="C98" s="624"/>
      <c r="D98" s="624"/>
      <c r="E98" s="624"/>
      <c r="F98" s="62"/>
    </row>
    <row r="99" spans="2:6" s="84" customFormat="1" ht="12.75" customHeight="1">
      <c r="B99" s="624"/>
      <c r="C99" s="624"/>
      <c r="D99" s="624"/>
      <c r="E99" s="624"/>
      <c r="F99" s="62"/>
    </row>
    <row r="100" spans="2:6" s="84" customFormat="1" ht="12.75" customHeight="1">
      <c r="B100" s="624"/>
      <c r="C100" s="624"/>
      <c r="D100" s="624"/>
      <c r="E100" s="624"/>
      <c r="F100" s="62"/>
    </row>
    <row r="101" spans="2:6" s="84" customFormat="1" ht="12.75" customHeight="1">
      <c r="B101" s="624"/>
      <c r="C101" s="624"/>
      <c r="D101" s="624"/>
      <c r="E101" s="624"/>
      <c r="F101" s="62"/>
    </row>
    <row r="102" spans="2:6" s="84" customFormat="1" ht="12.75" customHeight="1">
      <c r="B102" s="624"/>
      <c r="C102" s="624"/>
      <c r="D102" s="624"/>
      <c r="E102" s="624"/>
      <c r="F102" s="62"/>
    </row>
    <row r="103" spans="2:6" s="84" customFormat="1" ht="12.75" customHeight="1">
      <c r="B103" s="624"/>
      <c r="C103" s="624"/>
      <c r="D103" s="624"/>
      <c r="E103" s="624"/>
      <c r="F103" s="62"/>
    </row>
    <row r="104" spans="2:6" s="84" customFormat="1" ht="12.75" customHeight="1">
      <c r="B104" s="624"/>
      <c r="C104" s="624"/>
      <c r="D104" s="624"/>
      <c r="E104" s="624"/>
      <c r="F104" s="62"/>
    </row>
    <row r="105" spans="2:6" s="84" customFormat="1" ht="12.75" customHeight="1">
      <c r="B105" s="624"/>
      <c r="C105" s="624"/>
      <c r="D105" s="624"/>
      <c r="E105" s="624"/>
      <c r="F105" s="62"/>
    </row>
    <row r="106" spans="2:6" s="84" customFormat="1" ht="12.75" customHeight="1">
      <c r="B106" s="624"/>
      <c r="C106" s="624"/>
      <c r="D106" s="624"/>
      <c r="E106" s="624"/>
      <c r="F106" s="62"/>
    </row>
    <row r="107" spans="2:6" s="84" customFormat="1" ht="12.75" customHeight="1">
      <c r="B107" s="624"/>
      <c r="C107" s="624"/>
      <c r="D107" s="624"/>
      <c r="E107" s="624"/>
      <c r="F107" s="62"/>
    </row>
    <row r="108" spans="2:6" s="84" customFormat="1" ht="12.75" customHeight="1">
      <c r="B108" s="624"/>
      <c r="C108" s="624"/>
      <c r="D108" s="624"/>
      <c r="E108" s="624"/>
      <c r="F108" s="62"/>
    </row>
    <row r="109" spans="2:6" s="84" customFormat="1" ht="12.75" customHeight="1">
      <c r="B109" s="624"/>
      <c r="C109" s="624"/>
      <c r="D109" s="624"/>
      <c r="E109" s="624"/>
      <c r="F109" s="62"/>
    </row>
    <row r="110" spans="2:6" s="84" customFormat="1" ht="12.75" customHeight="1">
      <c r="B110" s="624"/>
      <c r="C110" s="624"/>
      <c r="D110" s="624"/>
      <c r="E110" s="624"/>
      <c r="F110" s="62"/>
    </row>
    <row r="111" spans="2:6" s="84" customFormat="1" ht="12.75" customHeight="1">
      <c r="B111" s="624"/>
      <c r="C111" s="624"/>
      <c r="D111" s="624"/>
      <c r="E111" s="624"/>
      <c r="F111" s="62"/>
    </row>
    <row r="112" spans="2:6" s="84" customFormat="1" ht="12.75" customHeight="1">
      <c r="B112" s="624"/>
      <c r="C112" s="624"/>
      <c r="D112" s="624"/>
      <c r="E112" s="624"/>
      <c r="F112" s="62"/>
    </row>
    <row r="113" spans="2:6" s="84" customFormat="1" ht="12.75" customHeight="1">
      <c r="B113" s="624"/>
      <c r="C113" s="624"/>
      <c r="D113" s="624"/>
      <c r="E113" s="624"/>
      <c r="F113" s="62"/>
    </row>
    <row r="114" spans="2:6" s="84" customFormat="1" ht="12.75" customHeight="1">
      <c r="B114" s="624"/>
      <c r="C114" s="624"/>
      <c r="D114" s="624"/>
      <c r="E114" s="624"/>
      <c r="F114" s="62"/>
    </row>
    <row r="115" spans="2:6" s="84" customFormat="1" ht="12.75" customHeight="1">
      <c r="B115" s="624"/>
      <c r="C115" s="624"/>
      <c r="D115" s="624"/>
      <c r="E115" s="624"/>
      <c r="F115" s="62"/>
    </row>
    <row r="116" spans="2:6" s="84" customFormat="1" ht="12.75" customHeight="1">
      <c r="B116" s="624"/>
      <c r="C116" s="624"/>
      <c r="D116" s="624"/>
      <c r="E116" s="624"/>
      <c r="F116" s="62"/>
    </row>
    <row r="117" spans="2:6" s="84" customFormat="1" ht="12.75" customHeight="1">
      <c r="B117" s="624"/>
      <c r="C117" s="624"/>
      <c r="D117" s="624"/>
      <c r="E117" s="624"/>
      <c r="F117" s="62"/>
    </row>
    <row r="118" spans="2:6" s="84" customFormat="1" ht="12.75" customHeight="1">
      <c r="B118" s="624"/>
      <c r="C118" s="624"/>
      <c r="D118" s="624"/>
      <c r="E118" s="624"/>
      <c r="F118" s="62"/>
    </row>
    <row r="119" spans="2:6" s="84" customFormat="1" ht="12.75" customHeight="1">
      <c r="B119" s="624"/>
      <c r="C119" s="624"/>
      <c r="D119" s="624"/>
      <c r="E119" s="624"/>
      <c r="F119" s="62"/>
    </row>
    <row r="120" spans="2:6" s="84" customFormat="1" ht="12.75" customHeight="1">
      <c r="B120" s="624"/>
      <c r="C120" s="624"/>
      <c r="D120" s="624"/>
      <c r="E120" s="624"/>
      <c r="F120" s="62"/>
    </row>
    <row r="121" spans="2:6" s="84" customFormat="1" ht="12.75" customHeight="1">
      <c r="B121" s="624"/>
      <c r="C121" s="624"/>
      <c r="D121" s="624"/>
      <c r="E121" s="624"/>
      <c r="F121" s="62"/>
    </row>
    <row r="122" spans="2:6" s="84" customFormat="1" ht="12.75" customHeight="1">
      <c r="B122" s="624"/>
      <c r="C122" s="624"/>
      <c r="D122" s="624"/>
      <c r="E122" s="624"/>
      <c r="F122" s="62"/>
    </row>
    <row r="123" spans="2:6" s="84" customFormat="1" ht="12.75" customHeight="1">
      <c r="B123" s="624"/>
      <c r="C123" s="624"/>
      <c r="D123" s="624"/>
      <c r="E123" s="624"/>
      <c r="F123" s="62"/>
    </row>
    <row r="124" spans="2:6" s="84" customFormat="1" ht="12.75" customHeight="1">
      <c r="B124" s="624"/>
      <c r="C124" s="624"/>
      <c r="D124" s="624"/>
      <c r="E124" s="624"/>
      <c r="F124" s="62"/>
    </row>
    <row r="125" spans="2:6" s="84" customFormat="1" ht="12.75" customHeight="1">
      <c r="B125" s="624"/>
      <c r="C125" s="624"/>
      <c r="D125" s="624"/>
      <c r="E125" s="624"/>
      <c r="F125" s="62"/>
    </row>
    <row r="126" spans="2:6" s="84" customFormat="1" ht="12.75" customHeight="1">
      <c r="B126" s="624"/>
      <c r="C126" s="624"/>
      <c r="D126" s="624"/>
      <c r="E126" s="624"/>
      <c r="F126" s="62"/>
    </row>
    <row r="127" spans="2:6" s="84" customFormat="1" ht="12.75" customHeight="1">
      <c r="B127" s="624"/>
      <c r="C127" s="624"/>
      <c r="D127" s="624"/>
      <c r="E127" s="624"/>
      <c r="F127" s="62"/>
    </row>
    <row r="128" spans="2:6" s="84" customFormat="1" ht="12.75" customHeight="1">
      <c r="B128" s="624"/>
      <c r="C128" s="624"/>
      <c r="D128" s="624"/>
      <c r="E128" s="624"/>
      <c r="F128" s="6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      http://dbedt.hawaii.gov/</oddFooter>
  </headerFooter>
</worksheet>
</file>

<file path=xl/worksheets/sheet23.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8.8515625" style="62" customWidth="1"/>
    <col min="2" max="3" width="13.421875" style="62" customWidth="1"/>
    <col min="4" max="4" width="37.7109375" style="62" customWidth="1"/>
    <col min="5" max="16384" width="9.140625" style="62" customWidth="1"/>
  </cols>
  <sheetData>
    <row r="1" spans="1:4" ht="15.75">
      <c r="A1" s="87" t="s">
        <v>1146</v>
      </c>
      <c r="B1" s="83"/>
      <c r="C1" s="83"/>
      <c r="D1" s="83"/>
    </row>
    <row r="2" ht="12.75" customHeight="1">
      <c r="A2" s="87" t="s">
        <v>34</v>
      </c>
    </row>
    <row r="3" ht="12.75" customHeight="1">
      <c r="A3" s="688" t="s">
        <v>1145</v>
      </c>
    </row>
    <row r="4" ht="12.75" customHeight="1">
      <c r="A4" s="688" t="s">
        <v>1144</v>
      </c>
    </row>
    <row r="5" ht="12.75" customHeight="1" thickBot="1">
      <c r="A5" s="572"/>
    </row>
    <row r="6" spans="1:4" s="687" customFormat="1" ht="45" customHeight="1" thickTop="1">
      <c r="A6" s="81" t="s">
        <v>237</v>
      </c>
      <c r="B6" s="81" t="s">
        <v>1143</v>
      </c>
      <c r="C6" s="81" t="s">
        <v>1142</v>
      </c>
      <c r="D6" s="80" t="s">
        <v>1141</v>
      </c>
    </row>
    <row r="7" spans="1:3" ht="12.75">
      <c r="A7" s="78"/>
      <c r="B7" s="78"/>
      <c r="C7" s="78"/>
    </row>
    <row r="8" spans="1:4" ht="12.75">
      <c r="A8" s="590">
        <v>2000</v>
      </c>
      <c r="B8" s="686"/>
      <c r="C8" s="686"/>
      <c r="D8" s="575"/>
    </row>
    <row r="9" spans="1:4" ht="12.75">
      <c r="A9" s="78"/>
      <c r="B9" s="686"/>
      <c r="C9" s="686"/>
      <c r="D9" s="575"/>
    </row>
    <row r="10" spans="1:4" ht="12.75">
      <c r="A10" s="181" t="s">
        <v>162</v>
      </c>
      <c r="B10" s="684">
        <v>21.146768</v>
      </c>
      <c r="C10" s="684">
        <v>157.52445</v>
      </c>
      <c r="D10" s="575" t="s">
        <v>1133</v>
      </c>
    </row>
    <row r="11" spans="1:4" ht="12.75">
      <c r="A11" s="78" t="s">
        <v>4</v>
      </c>
      <c r="B11" s="684">
        <v>19.690126</v>
      </c>
      <c r="C11" s="684">
        <v>155.41573</v>
      </c>
      <c r="D11" s="575" t="s">
        <v>1140</v>
      </c>
    </row>
    <row r="12" spans="1:4" ht="12.75">
      <c r="A12" s="78" t="s">
        <v>477</v>
      </c>
      <c r="B12" s="684">
        <v>20.868419</v>
      </c>
      <c r="C12" s="684">
        <v>156.50023</v>
      </c>
      <c r="D12" s="575" t="s">
        <v>1139</v>
      </c>
    </row>
    <row r="13" spans="1:4" ht="12.75">
      <c r="A13" s="78" t="s">
        <v>478</v>
      </c>
      <c r="B13" s="684">
        <v>21.192297</v>
      </c>
      <c r="C13" s="684">
        <v>156.98023</v>
      </c>
      <c r="D13" s="575" t="s">
        <v>979</v>
      </c>
    </row>
    <row r="14" spans="1:4" ht="12.75">
      <c r="A14" s="78" t="s">
        <v>479</v>
      </c>
      <c r="B14" s="684">
        <v>21.376294</v>
      </c>
      <c r="C14" s="684">
        <v>157.90885</v>
      </c>
      <c r="D14" s="575" t="s">
        <v>1138</v>
      </c>
    </row>
    <row r="15" spans="1:4" ht="12.75">
      <c r="A15" s="78" t="s">
        <v>5</v>
      </c>
      <c r="B15" s="684">
        <v>22.021112</v>
      </c>
      <c r="C15" s="684">
        <v>159.44751</v>
      </c>
      <c r="D15" s="575" t="s">
        <v>1137</v>
      </c>
    </row>
    <row r="16" spans="1:4" ht="12.75">
      <c r="A16" s="78"/>
      <c r="B16" s="684"/>
      <c r="C16" s="684"/>
      <c r="D16" s="575"/>
    </row>
    <row r="17" spans="1:4" ht="12.75">
      <c r="A17" s="590">
        <v>2010</v>
      </c>
      <c r="B17" s="685"/>
      <c r="C17" s="685"/>
      <c r="D17" s="575"/>
    </row>
    <row r="18" spans="1:4" ht="12.75">
      <c r="A18" s="78"/>
      <c r="B18" s="685"/>
      <c r="C18" s="685"/>
      <c r="D18" s="575"/>
    </row>
    <row r="19" spans="1:4" ht="12.75">
      <c r="A19" s="181" t="s">
        <v>162</v>
      </c>
      <c r="B19" s="684">
        <v>21.115289</v>
      </c>
      <c r="C19" s="684">
        <v>157.484404</v>
      </c>
      <c r="D19" s="575" t="s">
        <v>1133</v>
      </c>
    </row>
    <row r="20" spans="1:4" ht="12.75">
      <c r="A20" s="78" t="s">
        <v>4</v>
      </c>
      <c r="B20" s="684">
        <v>19.672837</v>
      </c>
      <c r="C20" s="684">
        <v>155.421895</v>
      </c>
      <c r="D20" s="575" t="s">
        <v>1136</v>
      </c>
    </row>
    <row r="21" spans="1:4" ht="12.75">
      <c r="A21" s="78" t="s">
        <v>477</v>
      </c>
      <c r="B21" s="684">
        <v>20.863747</v>
      </c>
      <c r="C21" s="684">
        <v>156.493816</v>
      </c>
      <c r="D21" s="575" t="s">
        <v>1135</v>
      </c>
    </row>
    <row r="22" spans="1:4" ht="12.75">
      <c r="A22" s="78" t="s">
        <v>478</v>
      </c>
      <c r="B22" s="684">
        <v>21.188495</v>
      </c>
      <c r="C22" s="684">
        <v>156.979972</v>
      </c>
      <c r="D22" s="575" t="s">
        <v>979</v>
      </c>
    </row>
    <row r="23" spans="1:4" ht="12.75">
      <c r="A23" s="78" t="s">
        <v>479</v>
      </c>
      <c r="B23" s="684">
        <v>21.372464</v>
      </c>
      <c r="C23" s="684">
        <v>157.913673</v>
      </c>
      <c r="D23" s="575" t="s">
        <v>1134</v>
      </c>
    </row>
    <row r="24" spans="1:4" ht="12.75">
      <c r="A24" s="78" t="s">
        <v>5</v>
      </c>
      <c r="B24" s="684">
        <v>22.021022</v>
      </c>
      <c r="C24" s="684">
        <v>159.442112</v>
      </c>
      <c r="D24" s="575" t="s">
        <v>1129</v>
      </c>
    </row>
    <row r="25" spans="1:4" ht="12.75">
      <c r="A25" s="78"/>
      <c r="B25" s="684"/>
      <c r="C25" s="684"/>
      <c r="D25" s="575"/>
    </row>
    <row r="26" spans="1:4" ht="12.75">
      <c r="A26" s="590">
        <v>2020</v>
      </c>
      <c r="B26" s="685"/>
      <c r="C26" s="685"/>
      <c r="D26" s="575"/>
    </row>
    <row r="27" spans="1:4" ht="12.75">
      <c r="A27" s="78"/>
      <c r="B27" s="685"/>
      <c r="C27" s="685"/>
      <c r="D27" s="575"/>
    </row>
    <row r="28" spans="1:4" ht="12.75">
      <c r="A28" s="181" t="s">
        <v>162</v>
      </c>
      <c r="B28" s="684">
        <v>21.112376</v>
      </c>
      <c r="C28" s="684">
        <v>157.485304</v>
      </c>
      <c r="D28" s="575" t="s">
        <v>1133</v>
      </c>
    </row>
    <row r="29" spans="1:4" ht="12.75">
      <c r="A29" s="78" t="s">
        <v>4</v>
      </c>
      <c r="B29" s="684">
        <v>19.672735</v>
      </c>
      <c r="C29" s="684">
        <v>155.428067</v>
      </c>
      <c r="D29" s="575" t="s">
        <v>1132</v>
      </c>
    </row>
    <row r="30" spans="1:4" ht="12.75">
      <c r="A30" s="78" t="s">
        <v>477</v>
      </c>
      <c r="B30" s="684">
        <v>20.862853</v>
      </c>
      <c r="C30" s="684">
        <v>156.491993</v>
      </c>
      <c r="D30" s="575" t="s">
        <v>1131</v>
      </c>
    </row>
    <row r="31" spans="1:4" ht="12.75">
      <c r="A31" s="78" t="s">
        <v>478</v>
      </c>
      <c r="B31" s="684">
        <v>21.189607</v>
      </c>
      <c r="C31" s="684">
        <v>156.982059</v>
      </c>
      <c r="D31" s="575" t="s">
        <v>979</v>
      </c>
    </row>
    <row r="32" spans="1:4" ht="12.75">
      <c r="A32" s="78" t="s">
        <v>479</v>
      </c>
      <c r="B32" s="684">
        <v>21.371521</v>
      </c>
      <c r="C32" s="684">
        <v>157.917219</v>
      </c>
      <c r="D32" s="575" t="s">
        <v>1130</v>
      </c>
    </row>
    <row r="33" spans="1:4" ht="12.75">
      <c r="A33" s="78" t="s">
        <v>5</v>
      </c>
      <c r="B33" s="684">
        <v>22.019834</v>
      </c>
      <c r="C33" s="684">
        <v>159.438951</v>
      </c>
      <c r="D33" s="575" t="s">
        <v>1129</v>
      </c>
    </row>
    <row r="34" spans="1:4" ht="12.75">
      <c r="A34" s="69"/>
      <c r="B34" s="69"/>
      <c r="C34" s="69"/>
      <c r="D34" s="683"/>
    </row>
    <row r="36" ht="12.75">
      <c r="A36" s="66" t="s">
        <v>1128</v>
      </c>
    </row>
    <row r="37" ht="12.75">
      <c r="A37" s="63" t="s">
        <v>1127</v>
      </c>
    </row>
    <row r="38" ht="12.75">
      <c r="A38" s="66" t="s">
        <v>1126</v>
      </c>
    </row>
    <row r="39" ht="12.75">
      <c r="A39" s="63" t="s">
        <v>1125</v>
      </c>
    </row>
    <row r="40" ht="12.75">
      <c r="A40" s="63" t="s">
        <v>1124</v>
      </c>
    </row>
    <row r="41" ht="12.75">
      <c r="A41" s="63" t="s">
        <v>1123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4.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
    </sheetView>
  </sheetViews>
  <sheetFormatPr defaultColWidth="9.140625" defaultRowHeight="12.75"/>
  <cols>
    <col min="1" max="1" width="13.57421875" style="689" customWidth="1"/>
    <col min="2" max="2" width="14.140625" style="689" customWidth="1"/>
    <col min="3" max="3" width="11.421875" style="689" customWidth="1"/>
    <col min="4" max="6" width="10.28125" style="689" customWidth="1"/>
    <col min="7" max="7" width="12.00390625" style="689" customWidth="1"/>
    <col min="8" max="16384" width="9.140625" style="689" customWidth="1"/>
  </cols>
  <sheetData>
    <row r="1" spans="1:7" ht="15.75" customHeight="1">
      <c r="A1" s="87" t="s">
        <v>1166</v>
      </c>
      <c r="B1" s="86"/>
      <c r="C1" s="86"/>
      <c r="D1" s="86"/>
      <c r="E1" s="86"/>
      <c r="F1" s="86"/>
      <c r="G1" s="86"/>
    </row>
    <row r="2" spans="1:7" ht="15.75" customHeight="1">
      <c r="A2" s="714" t="s">
        <v>1171</v>
      </c>
      <c r="B2" s="86"/>
      <c r="C2" s="86"/>
      <c r="D2" s="86"/>
      <c r="E2" s="86"/>
      <c r="F2" s="86"/>
      <c r="G2" s="86"/>
    </row>
    <row r="3" spans="1:7" ht="12.75" customHeight="1" thickBot="1">
      <c r="A3" s="572"/>
      <c r="B3" s="572"/>
      <c r="C3" s="572"/>
      <c r="D3" s="572"/>
      <c r="E3" s="572"/>
      <c r="F3" s="572"/>
      <c r="G3" s="572"/>
    </row>
    <row r="4" spans="1:7" ht="24" customHeight="1" thickTop="1">
      <c r="A4" s="1658" t="s">
        <v>1164</v>
      </c>
      <c r="B4" s="1662" t="s">
        <v>1163</v>
      </c>
      <c r="C4" s="1660" t="s">
        <v>1162</v>
      </c>
      <c r="D4" s="644" t="s">
        <v>1161</v>
      </c>
      <c r="E4" s="644"/>
      <c r="F4" s="644"/>
      <c r="G4" s="644"/>
    </row>
    <row r="5" spans="1:7" ht="34.5" customHeight="1">
      <c r="A5" s="1659"/>
      <c r="B5" s="1663"/>
      <c r="C5" s="1661"/>
      <c r="D5" s="711" t="s">
        <v>118</v>
      </c>
      <c r="E5" s="710" t="s">
        <v>1160</v>
      </c>
      <c r="F5" s="710" t="s">
        <v>1159</v>
      </c>
      <c r="G5" s="709" t="s">
        <v>1158</v>
      </c>
    </row>
    <row r="6" spans="1:7" ht="12.75" customHeight="1">
      <c r="A6" s="706"/>
      <c r="B6" s="707"/>
      <c r="C6" s="707"/>
      <c r="D6" s="707"/>
      <c r="E6" s="706"/>
      <c r="F6" s="706"/>
      <c r="G6" s="687"/>
    </row>
    <row r="7" spans="1:7" ht="12.75" customHeight="1">
      <c r="A7" s="729" t="s">
        <v>178</v>
      </c>
      <c r="B7" s="703">
        <v>89591</v>
      </c>
      <c r="C7" s="703">
        <v>44004</v>
      </c>
      <c r="D7" s="701">
        <v>45587</v>
      </c>
      <c r="E7" s="700">
        <v>16762</v>
      </c>
      <c r="F7" s="700">
        <v>28512</v>
      </c>
      <c r="G7" s="708">
        <v>313</v>
      </c>
    </row>
    <row r="8" spans="1:7" ht="12.75" customHeight="1">
      <c r="A8" s="728"/>
      <c r="B8" s="703"/>
      <c r="C8" s="703"/>
      <c r="D8" s="727"/>
      <c r="E8" s="700"/>
      <c r="F8" s="700"/>
      <c r="G8" s="708"/>
    </row>
    <row r="9" spans="1:7" ht="12.75" customHeight="1">
      <c r="A9" s="726" t="s">
        <v>1170</v>
      </c>
      <c r="B9" s="703">
        <v>11656</v>
      </c>
      <c r="C9" s="703">
        <v>5406</v>
      </c>
      <c r="D9" s="701">
        <v>6250</v>
      </c>
      <c r="E9" s="700">
        <v>2095</v>
      </c>
      <c r="F9" s="700">
        <v>4127</v>
      </c>
      <c r="G9" s="708">
        <v>28</v>
      </c>
    </row>
    <row r="10" spans="1:7" ht="12.75" customHeight="1">
      <c r="A10" s="722" t="s">
        <v>234</v>
      </c>
      <c r="B10" s="703">
        <v>11563</v>
      </c>
      <c r="C10" s="703">
        <v>5373</v>
      </c>
      <c r="D10" s="701">
        <v>6190</v>
      </c>
      <c r="E10" s="700">
        <v>2077</v>
      </c>
      <c r="F10" s="700">
        <v>4085</v>
      </c>
      <c r="G10" s="708">
        <v>28</v>
      </c>
    </row>
    <row r="11" spans="1:7" ht="12.75" customHeight="1">
      <c r="A11" s="722" t="s">
        <v>233</v>
      </c>
      <c r="B11" s="703">
        <v>56</v>
      </c>
      <c r="C11" s="703">
        <v>18</v>
      </c>
      <c r="D11" s="701">
        <v>38</v>
      </c>
      <c r="E11" s="700">
        <v>12</v>
      </c>
      <c r="F11" s="700">
        <v>26</v>
      </c>
      <c r="G11" s="698" t="s">
        <v>137</v>
      </c>
    </row>
    <row r="12" spans="1:7" ht="12.75" customHeight="1">
      <c r="A12" s="722" t="s">
        <v>161</v>
      </c>
      <c r="B12" s="703">
        <v>23</v>
      </c>
      <c r="C12" s="703">
        <v>9</v>
      </c>
      <c r="D12" s="701">
        <v>14</v>
      </c>
      <c r="E12" s="700">
        <v>4</v>
      </c>
      <c r="F12" s="700">
        <v>10</v>
      </c>
      <c r="G12" s="698" t="s">
        <v>137</v>
      </c>
    </row>
    <row r="13" spans="1:7" ht="12.75" customHeight="1">
      <c r="A13" s="722" t="s">
        <v>155</v>
      </c>
      <c r="B13" s="703">
        <v>9</v>
      </c>
      <c r="C13" s="703">
        <v>2</v>
      </c>
      <c r="D13" s="701">
        <v>7</v>
      </c>
      <c r="E13" s="700">
        <v>2</v>
      </c>
      <c r="F13" s="700">
        <v>5</v>
      </c>
      <c r="G13" s="698" t="s">
        <v>137</v>
      </c>
    </row>
    <row r="14" spans="1:7" ht="12.75" customHeight="1">
      <c r="A14" s="722" t="s">
        <v>158</v>
      </c>
      <c r="B14" s="703">
        <v>2</v>
      </c>
      <c r="C14" s="703">
        <v>1</v>
      </c>
      <c r="D14" s="701">
        <v>1</v>
      </c>
      <c r="E14" s="699" t="s">
        <v>137</v>
      </c>
      <c r="F14" s="700">
        <v>1</v>
      </c>
      <c r="G14" s="698" t="s">
        <v>137</v>
      </c>
    </row>
    <row r="15" spans="1:7" ht="12.75" customHeight="1">
      <c r="A15" s="722" t="s">
        <v>1156</v>
      </c>
      <c r="B15" s="703">
        <v>3</v>
      </c>
      <c r="C15" s="703">
        <v>3</v>
      </c>
      <c r="D15" s="702" t="s">
        <v>137</v>
      </c>
      <c r="E15" s="699" t="s">
        <v>137</v>
      </c>
      <c r="F15" s="699"/>
      <c r="G15" s="698"/>
    </row>
    <row r="16" spans="1:7" ht="12.75" customHeight="1">
      <c r="A16" s="718"/>
      <c r="B16" s="703"/>
      <c r="C16" s="703"/>
      <c r="D16" s="701"/>
      <c r="E16" s="700"/>
      <c r="F16" s="700"/>
      <c r="G16" s="708"/>
    </row>
    <row r="17" spans="1:8" ht="12.75" customHeight="1">
      <c r="A17" s="726" t="s">
        <v>1169</v>
      </c>
      <c r="B17" s="703">
        <v>40374</v>
      </c>
      <c r="C17" s="703">
        <v>19486</v>
      </c>
      <c r="D17" s="701">
        <v>20888</v>
      </c>
      <c r="E17" s="700">
        <v>7362</v>
      </c>
      <c r="F17" s="700">
        <v>13284</v>
      </c>
      <c r="G17" s="708">
        <v>242</v>
      </c>
      <c r="H17" s="719"/>
    </row>
    <row r="18" spans="1:7" ht="12.75" customHeight="1">
      <c r="A18" s="722" t="s">
        <v>234</v>
      </c>
      <c r="B18" s="703">
        <v>40076</v>
      </c>
      <c r="C18" s="703">
        <v>19294</v>
      </c>
      <c r="D18" s="701">
        <v>20782</v>
      </c>
      <c r="E18" s="700">
        <v>7320</v>
      </c>
      <c r="F18" s="700">
        <v>13220</v>
      </c>
      <c r="G18" s="708">
        <v>242</v>
      </c>
    </row>
    <row r="19" spans="1:7" ht="12.75" customHeight="1">
      <c r="A19" s="722" t="s">
        <v>161</v>
      </c>
      <c r="B19" s="703">
        <v>115</v>
      </c>
      <c r="C19" s="703">
        <v>61</v>
      </c>
      <c r="D19" s="701">
        <v>54</v>
      </c>
      <c r="E19" s="700">
        <v>24</v>
      </c>
      <c r="F19" s="700">
        <v>30</v>
      </c>
      <c r="G19" s="698" t="s">
        <v>137</v>
      </c>
    </row>
    <row r="20" spans="1:7" ht="12.75" customHeight="1">
      <c r="A20" s="722" t="s">
        <v>233</v>
      </c>
      <c r="B20" s="703">
        <v>46</v>
      </c>
      <c r="C20" s="703">
        <v>20</v>
      </c>
      <c r="D20" s="701">
        <v>26</v>
      </c>
      <c r="E20" s="700">
        <v>9</v>
      </c>
      <c r="F20" s="700">
        <v>17</v>
      </c>
      <c r="G20" s="698" t="s">
        <v>137</v>
      </c>
    </row>
    <row r="21" spans="1:7" ht="12.75" customHeight="1">
      <c r="A21" s="722" t="s">
        <v>155</v>
      </c>
      <c r="B21" s="703">
        <v>38</v>
      </c>
      <c r="C21" s="703">
        <v>20</v>
      </c>
      <c r="D21" s="701">
        <v>18</v>
      </c>
      <c r="E21" s="700">
        <v>5</v>
      </c>
      <c r="F21" s="700">
        <v>13</v>
      </c>
      <c r="G21" s="698" t="s">
        <v>137</v>
      </c>
    </row>
    <row r="22" spans="1:7" ht="12.75" customHeight="1">
      <c r="A22" s="722" t="s">
        <v>158</v>
      </c>
      <c r="B22" s="703">
        <v>8</v>
      </c>
      <c r="C22" s="703">
        <v>1</v>
      </c>
      <c r="D22" s="701">
        <v>7</v>
      </c>
      <c r="E22" s="700">
        <v>3</v>
      </c>
      <c r="F22" s="700">
        <v>4</v>
      </c>
      <c r="G22" s="698" t="s">
        <v>137</v>
      </c>
    </row>
    <row r="23" spans="1:7" ht="12.75" customHeight="1">
      <c r="A23" s="722" t="s">
        <v>232</v>
      </c>
      <c r="B23" s="703">
        <v>2</v>
      </c>
      <c r="C23" s="703">
        <v>2</v>
      </c>
      <c r="D23" s="702" t="s">
        <v>137</v>
      </c>
      <c r="E23" s="699" t="s">
        <v>137</v>
      </c>
      <c r="F23" s="699" t="s">
        <v>137</v>
      </c>
      <c r="G23" s="698" t="s">
        <v>137</v>
      </c>
    </row>
    <row r="24" spans="1:7" ht="12.75" customHeight="1">
      <c r="A24" s="722" t="s">
        <v>1156</v>
      </c>
      <c r="B24" s="703">
        <v>89</v>
      </c>
      <c r="C24" s="703">
        <v>88</v>
      </c>
      <c r="D24" s="701">
        <v>1</v>
      </c>
      <c r="E24" s="700">
        <v>1</v>
      </c>
      <c r="F24" s="699" t="s">
        <v>137</v>
      </c>
      <c r="G24" s="698" t="s">
        <v>137</v>
      </c>
    </row>
    <row r="25" spans="1:7" ht="12.75" customHeight="1">
      <c r="A25" s="725"/>
      <c r="B25" s="703"/>
      <c r="C25" s="703"/>
      <c r="D25" s="703"/>
      <c r="E25" s="717"/>
      <c r="F25" s="724"/>
      <c r="G25" s="723"/>
    </row>
    <row r="26" spans="1:7" ht="12.75" customHeight="1">
      <c r="A26" s="705" t="s">
        <v>1168</v>
      </c>
      <c r="B26" s="703">
        <v>2686</v>
      </c>
      <c r="C26" s="703">
        <v>1225</v>
      </c>
      <c r="D26" s="701">
        <v>1461</v>
      </c>
      <c r="E26" s="700">
        <v>541</v>
      </c>
      <c r="F26" s="700">
        <v>915</v>
      </c>
      <c r="G26" s="708">
        <v>5</v>
      </c>
    </row>
    <row r="27" spans="1:7" ht="12.75" customHeight="1">
      <c r="A27" s="722" t="s">
        <v>234</v>
      </c>
      <c r="B27" s="703">
        <v>2567</v>
      </c>
      <c r="C27" s="703">
        <v>1169</v>
      </c>
      <c r="D27" s="701">
        <v>1398</v>
      </c>
      <c r="E27" s="700">
        <v>510</v>
      </c>
      <c r="F27" s="700">
        <v>883</v>
      </c>
      <c r="G27" s="708">
        <v>5</v>
      </c>
    </row>
    <row r="28" spans="1:7" ht="12.75" customHeight="1">
      <c r="A28" s="722" t="s">
        <v>233</v>
      </c>
      <c r="B28" s="703">
        <v>61</v>
      </c>
      <c r="C28" s="703">
        <v>28</v>
      </c>
      <c r="D28" s="701">
        <v>33</v>
      </c>
      <c r="E28" s="700">
        <v>17</v>
      </c>
      <c r="F28" s="700">
        <v>16</v>
      </c>
      <c r="G28" s="698" t="s">
        <v>137</v>
      </c>
    </row>
    <row r="29" spans="1:7" ht="12.75" customHeight="1">
      <c r="A29" s="722" t="s">
        <v>155</v>
      </c>
      <c r="B29" s="703">
        <v>42</v>
      </c>
      <c r="C29" s="703">
        <v>22</v>
      </c>
      <c r="D29" s="701">
        <v>20</v>
      </c>
      <c r="E29" s="700">
        <v>10</v>
      </c>
      <c r="F29" s="700">
        <v>10</v>
      </c>
      <c r="G29" s="698" t="s">
        <v>137</v>
      </c>
    </row>
    <row r="30" spans="1:7" ht="12.75" customHeight="1">
      <c r="A30" s="722" t="s">
        <v>161</v>
      </c>
      <c r="B30" s="703">
        <v>16</v>
      </c>
      <c r="C30" s="703">
        <v>6</v>
      </c>
      <c r="D30" s="701">
        <v>10</v>
      </c>
      <c r="E30" s="700">
        <v>4</v>
      </c>
      <c r="F30" s="700">
        <v>6</v>
      </c>
      <c r="G30" s="698" t="s">
        <v>137</v>
      </c>
    </row>
    <row r="31" spans="1:7" ht="12.75" customHeight="1">
      <c r="A31" s="718"/>
      <c r="B31" s="703"/>
      <c r="C31" s="703"/>
      <c r="D31" s="703"/>
      <c r="E31" s="717"/>
      <c r="F31" s="721"/>
      <c r="G31" s="708"/>
    </row>
    <row r="32" spans="1:8" ht="12.75" customHeight="1">
      <c r="A32" s="705" t="s">
        <v>1167</v>
      </c>
      <c r="B32" s="703">
        <v>11839</v>
      </c>
      <c r="C32" s="703">
        <v>6822</v>
      </c>
      <c r="D32" s="701">
        <v>5017</v>
      </c>
      <c r="E32" s="700">
        <v>2165</v>
      </c>
      <c r="F32" s="700">
        <v>2838</v>
      </c>
      <c r="G32" s="708">
        <v>14</v>
      </c>
      <c r="H32" s="719"/>
    </row>
    <row r="33" spans="1:8" ht="12.75" customHeight="1">
      <c r="A33" s="720" t="s">
        <v>234</v>
      </c>
      <c r="B33" s="703">
        <v>11766</v>
      </c>
      <c r="C33" s="703">
        <v>6766</v>
      </c>
      <c r="D33" s="701">
        <v>5000</v>
      </c>
      <c r="E33" s="700">
        <v>2156</v>
      </c>
      <c r="F33" s="700">
        <v>2830</v>
      </c>
      <c r="G33" s="708">
        <v>14</v>
      </c>
      <c r="H33" s="719"/>
    </row>
    <row r="34" spans="1:7" ht="12.75" customHeight="1">
      <c r="A34" s="720" t="s">
        <v>161</v>
      </c>
      <c r="B34" s="703">
        <v>34</v>
      </c>
      <c r="C34" s="703">
        <v>25</v>
      </c>
      <c r="D34" s="701">
        <v>9</v>
      </c>
      <c r="E34" s="700">
        <v>4</v>
      </c>
      <c r="F34" s="700">
        <v>5</v>
      </c>
      <c r="G34" s="698" t="s">
        <v>137</v>
      </c>
    </row>
    <row r="35" spans="1:7" ht="12.75" customHeight="1">
      <c r="A35" s="720" t="s">
        <v>233</v>
      </c>
      <c r="B35" s="703">
        <v>23</v>
      </c>
      <c r="C35" s="703">
        <v>19</v>
      </c>
      <c r="D35" s="701">
        <v>4</v>
      </c>
      <c r="E35" s="700">
        <v>3</v>
      </c>
      <c r="F35" s="700">
        <v>1</v>
      </c>
      <c r="G35" s="698" t="s">
        <v>137</v>
      </c>
    </row>
    <row r="36" spans="1:8" ht="12.75" customHeight="1">
      <c r="A36" s="720" t="s">
        <v>155</v>
      </c>
      <c r="B36" s="703">
        <v>7</v>
      </c>
      <c r="C36" s="703">
        <v>3</v>
      </c>
      <c r="D36" s="701">
        <v>4</v>
      </c>
      <c r="E36" s="700">
        <v>2</v>
      </c>
      <c r="F36" s="700">
        <v>2</v>
      </c>
      <c r="G36" s="698" t="s">
        <v>137</v>
      </c>
      <c r="H36" s="719"/>
    </row>
    <row r="37" spans="1:8" ht="12.75" customHeight="1">
      <c r="A37" s="720" t="s">
        <v>158</v>
      </c>
      <c r="B37" s="703">
        <v>1</v>
      </c>
      <c r="C37" s="703">
        <v>1</v>
      </c>
      <c r="D37" s="702" t="s">
        <v>137</v>
      </c>
      <c r="E37" s="699" t="s">
        <v>137</v>
      </c>
      <c r="F37" s="699" t="s">
        <v>137</v>
      </c>
      <c r="G37" s="698" t="s">
        <v>137</v>
      </c>
      <c r="H37" s="719"/>
    </row>
    <row r="38" spans="1:8" ht="12.75" customHeight="1">
      <c r="A38" s="720" t="s">
        <v>1156</v>
      </c>
      <c r="B38" s="703">
        <v>8</v>
      </c>
      <c r="C38" s="703">
        <v>8</v>
      </c>
      <c r="D38" s="702" t="s">
        <v>137</v>
      </c>
      <c r="E38" s="699" t="s">
        <v>137</v>
      </c>
      <c r="F38" s="699" t="s">
        <v>137</v>
      </c>
      <c r="G38" s="698" t="s">
        <v>137</v>
      </c>
      <c r="H38" s="719"/>
    </row>
    <row r="39" spans="1:7" ht="12.75" customHeight="1">
      <c r="A39" s="718"/>
      <c r="B39" s="703"/>
      <c r="C39" s="703"/>
      <c r="D39" s="703"/>
      <c r="E39" s="717"/>
      <c r="F39" s="716"/>
      <c r="G39" s="708"/>
    </row>
    <row r="40" spans="1:7" ht="12.75" customHeight="1">
      <c r="A40" s="69"/>
      <c r="B40" s="697"/>
      <c r="C40" s="697"/>
      <c r="D40" s="697"/>
      <c r="E40" s="696"/>
      <c r="F40" s="696"/>
      <c r="G40" s="695"/>
    </row>
    <row r="41" spans="1:7" ht="12.75" customHeight="1">
      <c r="A41" s="62"/>
      <c r="B41" s="713"/>
      <c r="C41" s="713"/>
      <c r="D41" s="694"/>
      <c r="E41" s="62"/>
      <c r="F41" s="62"/>
      <c r="G41" s="62"/>
    </row>
    <row r="42" spans="1:7" ht="12.75" customHeight="1">
      <c r="A42" s="715" t="s">
        <v>308</v>
      </c>
      <c r="B42" s="713"/>
      <c r="C42" s="713"/>
      <c r="D42" s="694"/>
      <c r="E42" s="62"/>
      <c r="F42" s="62"/>
      <c r="G42" s="62"/>
    </row>
    <row r="43" spans="1:7" ht="12.75" customHeight="1">
      <c r="A43" s="715"/>
      <c r="B43" s="713"/>
      <c r="C43" s="713"/>
      <c r="D43" s="694"/>
      <c r="E43" s="62"/>
      <c r="F43" s="62"/>
      <c r="G43" s="62"/>
    </row>
    <row r="44" spans="1:7" ht="15.75" customHeight="1">
      <c r="A44" s="87" t="s">
        <v>1166</v>
      </c>
      <c r="B44" s="713"/>
      <c r="C44" s="713"/>
      <c r="D44" s="694"/>
      <c r="E44" s="62"/>
      <c r="F44" s="62"/>
      <c r="G44" s="62"/>
    </row>
    <row r="45" spans="1:7" ht="15.75" customHeight="1">
      <c r="A45" s="714" t="s">
        <v>1165</v>
      </c>
      <c r="B45" s="713"/>
      <c r="C45" s="713"/>
      <c r="D45" s="694"/>
      <c r="E45" s="62"/>
      <c r="F45" s="62"/>
      <c r="G45" s="62"/>
    </row>
    <row r="46" spans="1:7" ht="12.75" customHeight="1" thickBot="1">
      <c r="A46" s="714"/>
      <c r="B46" s="713"/>
      <c r="C46" s="713"/>
      <c r="D46" s="694"/>
      <c r="E46" s="62"/>
      <c r="F46" s="62"/>
      <c r="G46" s="62"/>
    </row>
    <row r="47" spans="1:7" ht="24" customHeight="1" thickTop="1">
      <c r="A47" s="1658" t="s">
        <v>1164</v>
      </c>
      <c r="B47" s="1662" t="s">
        <v>1163</v>
      </c>
      <c r="C47" s="1660" t="s">
        <v>1162</v>
      </c>
      <c r="D47" s="644" t="s">
        <v>1161</v>
      </c>
      <c r="E47" s="644"/>
      <c r="F47" s="644"/>
      <c r="G47" s="644"/>
    </row>
    <row r="48" spans="1:7" ht="34.5" customHeight="1">
      <c r="A48" s="1659"/>
      <c r="B48" s="1663"/>
      <c r="C48" s="1661"/>
      <c r="D48" s="711" t="s">
        <v>118</v>
      </c>
      <c r="E48" s="710" t="s">
        <v>1160</v>
      </c>
      <c r="F48" s="710" t="s">
        <v>1159</v>
      </c>
      <c r="G48" s="709" t="s">
        <v>1158</v>
      </c>
    </row>
    <row r="49" spans="1:7" ht="12.75" customHeight="1">
      <c r="A49" s="706"/>
      <c r="B49" s="707"/>
      <c r="C49" s="707"/>
      <c r="D49" s="707"/>
      <c r="E49" s="706"/>
      <c r="F49" s="706"/>
      <c r="G49" s="687"/>
    </row>
    <row r="50" spans="1:7" ht="12.75" customHeight="1">
      <c r="A50" s="705" t="s">
        <v>1157</v>
      </c>
      <c r="B50" s="703">
        <v>22780</v>
      </c>
      <c r="C50" s="703">
        <v>10962</v>
      </c>
      <c r="D50" s="701">
        <v>11818</v>
      </c>
      <c r="E50" s="700">
        <v>4547</v>
      </c>
      <c r="F50" s="700">
        <v>7247</v>
      </c>
      <c r="G50" s="708">
        <v>24</v>
      </c>
    </row>
    <row r="51" spans="1:7" ht="12.75" customHeight="1">
      <c r="A51" s="704" t="s">
        <v>234</v>
      </c>
      <c r="B51" s="703">
        <v>22476</v>
      </c>
      <c r="C51" s="703">
        <v>10806</v>
      </c>
      <c r="D51" s="701">
        <v>11670</v>
      </c>
      <c r="E51" s="700">
        <v>4494</v>
      </c>
      <c r="F51" s="700">
        <v>7152</v>
      </c>
      <c r="G51" s="708">
        <v>24</v>
      </c>
    </row>
    <row r="52" spans="1:7" ht="12.75" customHeight="1">
      <c r="A52" s="704" t="s">
        <v>155</v>
      </c>
      <c r="B52" s="703">
        <v>179</v>
      </c>
      <c r="C52" s="703">
        <v>87</v>
      </c>
      <c r="D52" s="701">
        <v>92</v>
      </c>
      <c r="E52" s="700">
        <v>33</v>
      </c>
      <c r="F52" s="700">
        <v>59</v>
      </c>
      <c r="G52" s="698" t="s">
        <v>137</v>
      </c>
    </row>
    <row r="53" spans="1:7" ht="12.75" customHeight="1">
      <c r="A53" s="704" t="s">
        <v>161</v>
      </c>
      <c r="B53" s="703">
        <v>51</v>
      </c>
      <c r="C53" s="703">
        <v>25</v>
      </c>
      <c r="D53" s="701">
        <v>26</v>
      </c>
      <c r="E53" s="700">
        <v>9</v>
      </c>
      <c r="F53" s="700">
        <v>17</v>
      </c>
      <c r="G53" s="698" t="s">
        <v>137</v>
      </c>
    </row>
    <row r="54" spans="1:7" ht="12.75" customHeight="1">
      <c r="A54" s="704" t="s">
        <v>233</v>
      </c>
      <c r="B54" s="703">
        <v>44</v>
      </c>
      <c r="C54" s="703">
        <v>21</v>
      </c>
      <c r="D54" s="701">
        <v>23</v>
      </c>
      <c r="E54" s="700">
        <v>8</v>
      </c>
      <c r="F54" s="700">
        <v>15</v>
      </c>
      <c r="G54" s="698" t="s">
        <v>137</v>
      </c>
    </row>
    <row r="55" spans="1:7" ht="12.75" customHeight="1">
      <c r="A55" s="704" t="s">
        <v>232</v>
      </c>
      <c r="B55" s="703">
        <v>5</v>
      </c>
      <c r="C55" s="702" t="s">
        <v>137</v>
      </c>
      <c r="D55" s="701">
        <v>5</v>
      </c>
      <c r="E55" s="700">
        <v>2</v>
      </c>
      <c r="F55" s="700">
        <v>3</v>
      </c>
      <c r="G55" s="698" t="s">
        <v>137</v>
      </c>
    </row>
    <row r="56" spans="1:7" ht="12.75" customHeight="1">
      <c r="A56" s="704" t="s">
        <v>158</v>
      </c>
      <c r="B56" s="703">
        <v>2</v>
      </c>
      <c r="C56" s="703">
        <v>1</v>
      </c>
      <c r="D56" s="701">
        <v>1</v>
      </c>
      <c r="E56" s="700">
        <v>0</v>
      </c>
      <c r="F56" s="700">
        <v>1</v>
      </c>
      <c r="G56" s="698" t="s">
        <v>137</v>
      </c>
    </row>
    <row r="57" spans="1:7" ht="12.75" customHeight="1">
      <c r="A57" s="704" t="s">
        <v>1156</v>
      </c>
      <c r="B57" s="703">
        <v>23</v>
      </c>
      <c r="C57" s="703">
        <v>22</v>
      </c>
      <c r="D57" s="701">
        <v>1</v>
      </c>
      <c r="E57" s="700">
        <v>1</v>
      </c>
      <c r="F57" s="699" t="s">
        <v>137</v>
      </c>
      <c r="G57" s="698" t="s">
        <v>137</v>
      </c>
    </row>
    <row r="58" spans="1:7" ht="12.75" customHeight="1">
      <c r="A58" s="706"/>
      <c r="B58" s="707"/>
      <c r="C58" s="707"/>
      <c r="D58" s="707"/>
      <c r="E58" s="706"/>
      <c r="F58" s="706"/>
      <c r="G58" s="687"/>
    </row>
    <row r="59" spans="1:7" ht="12.75" customHeight="1">
      <c r="A59" s="705" t="s">
        <v>1155</v>
      </c>
      <c r="B59" s="703">
        <v>256</v>
      </c>
      <c r="C59" s="703">
        <v>103</v>
      </c>
      <c r="D59" s="701">
        <v>153</v>
      </c>
      <c r="E59" s="700">
        <v>52</v>
      </c>
      <c r="F59" s="700">
        <v>101</v>
      </c>
      <c r="G59" s="698" t="s">
        <v>137</v>
      </c>
    </row>
    <row r="60" spans="1:7" ht="12.75" customHeight="1">
      <c r="A60" s="704" t="s">
        <v>234</v>
      </c>
      <c r="B60" s="703">
        <v>210</v>
      </c>
      <c r="C60" s="703">
        <v>88</v>
      </c>
      <c r="D60" s="701">
        <v>122</v>
      </c>
      <c r="E60" s="700">
        <v>39</v>
      </c>
      <c r="F60" s="700">
        <v>83</v>
      </c>
      <c r="G60" s="698" t="s">
        <v>137</v>
      </c>
    </row>
    <row r="61" spans="1:7" ht="12.75" customHeight="1">
      <c r="A61" s="704" t="s">
        <v>233</v>
      </c>
      <c r="B61" s="703">
        <v>44</v>
      </c>
      <c r="C61" s="703">
        <v>14</v>
      </c>
      <c r="D61" s="701">
        <v>30</v>
      </c>
      <c r="E61" s="700">
        <v>12</v>
      </c>
      <c r="F61" s="700">
        <v>18</v>
      </c>
      <c r="G61" s="698" t="s">
        <v>137</v>
      </c>
    </row>
    <row r="62" spans="1:7" ht="12.75" customHeight="1">
      <c r="A62" s="704" t="s">
        <v>161</v>
      </c>
      <c r="B62" s="703">
        <v>1</v>
      </c>
      <c r="C62" s="703">
        <v>1</v>
      </c>
      <c r="D62" s="702" t="s">
        <v>137</v>
      </c>
      <c r="E62" s="699" t="s">
        <v>137</v>
      </c>
      <c r="F62" s="699" t="s">
        <v>137</v>
      </c>
      <c r="G62" s="698" t="s">
        <v>137</v>
      </c>
    </row>
    <row r="63" spans="1:7" ht="12.75" customHeight="1">
      <c r="A63" s="704" t="s">
        <v>155</v>
      </c>
      <c r="B63" s="703">
        <v>1</v>
      </c>
      <c r="C63" s="702" t="s">
        <v>137</v>
      </c>
      <c r="D63" s="701">
        <v>1</v>
      </c>
      <c r="E63" s="700">
        <v>1</v>
      </c>
      <c r="F63" s="699" t="s">
        <v>137</v>
      </c>
      <c r="G63" s="698" t="s">
        <v>137</v>
      </c>
    </row>
    <row r="64" spans="1:7" ht="12.75" customHeight="1">
      <c r="A64" s="69"/>
      <c r="B64" s="697"/>
      <c r="C64" s="697"/>
      <c r="D64" s="697"/>
      <c r="E64" s="696"/>
      <c r="F64" s="696"/>
      <c r="G64" s="695"/>
    </row>
    <row r="65" spans="1:7" ht="12.75" customHeight="1">
      <c r="A65" s="693"/>
      <c r="B65" s="694"/>
      <c r="C65" s="694"/>
      <c r="D65" s="694"/>
      <c r="E65" s="62"/>
      <c r="F65" s="62"/>
      <c r="G65" s="62"/>
    </row>
    <row r="66" spans="1:7" ht="12.75" customHeight="1">
      <c r="A66" s="693" t="s">
        <v>1154</v>
      </c>
      <c r="B66" s="691"/>
      <c r="C66" s="691"/>
      <c r="D66" s="691"/>
      <c r="E66" s="691"/>
      <c r="F66" s="691"/>
      <c r="G66" s="691"/>
    </row>
    <row r="67" spans="1:7" ht="12.75" customHeight="1">
      <c r="A67" s="692" t="s">
        <v>1153</v>
      </c>
      <c r="B67" s="691"/>
      <c r="C67" s="691"/>
      <c r="D67" s="691"/>
      <c r="E67" s="691"/>
      <c r="F67" s="691"/>
      <c r="G67" s="691"/>
    </row>
    <row r="68" spans="1:7" ht="12.75" customHeight="1">
      <c r="A68" s="692" t="s">
        <v>1152</v>
      </c>
      <c r="B68" s="691"/>
      <c r="C68" s="691"/>
      <c r="D68" s="691"/>
      <c r="E68" s="691"/>
      <c r="F68" s="691"/>
      <c r="G68" s="691"/>
    </row>
    <row r="69" spans="1:7" ht="12.75" customHeight="1">
      <c r="A69" s="692" t="s">
        <v>1151</v>
      </c>
      <c r="B69" s="691"/>
      <c r="C69" s="691"/>
      <c r="D69" s="691"/>
      <c r="E69" s="691"/>
      <c r="F69" s="691"/>
      <c r="G69" s="691"/>
    </row>
    <row r="70" spans="1:7" ht="12.75" customHeight="1">
      <c r="A70" s="692" t="s">
        <v>1150</v>
      </c>
      <c r="B70" s="691"/>
      <c r="C70" s="691"/>
      <c r="D70" s="691"/>
      <c r="E70" s="691"/>
      <c r="F70" s="691"/>
      <c r="G70" s="691"/>
    </row>
    <row r="71" ht="12.75" customHeight="1">
      <c r="A71" s="690" t="s">
        <v>1149</v>
      </c>
    </row>
    <row r="72" ht="12.75" customHeight="1">
      <c r="A72" s="690" t="s">
        <v>1148</v>
      </c>
    </row>
    <row r="73" ht="12.75" customHeight="1">
      <c r="A73" s="690" t="s">
        <v>1147</v>
      </c>
    </row>
    <row r="74" ht="12.75" customHeight="1">
      <c r="A74" s="690"/>
    </row>
    <row r="75" ht="12.75" customHeight="1">
      <c r="A75" s="628"/>
    </row>
    <row r="76" ht="12.75" customHeight="1">
      <c r="A76" s="690"/>
    </row>
    <row r="77" ht="12.75" customHeight="1">
      <c r="A77" s="690"/>
    </row>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sheetData>
  <sheetProtection/>
  <mergeCells count="6">
    <mergeCell ref="A4:A5"/>
    <mergeCell ref="C4:C5"/>
    <mergeCell ref="B4:B5"/>
    <mergeCell ref="A47:A48"/>
    <mergeCell ref="B47:B48"/>
    <mergeCell ref="C47:C48"/>
  </mergeCells>
  <printOptions/>
  <pageMargins left="1" right="1" top="1" bottom="1" header="0.5" footer="0.5"/>
  <pageSetup horizontalDpi="1200" verticalDpi="1200" orientation="portrait" r:id="rId1"/>
  <headerFooter scaleWithDoc="0" alignWithMargins="0">
    <oddFooter>&amp;L&amp;"Arial,Italic"&amp;9      The State of Hawaii Data Book 2022&amp;R&amp;"Arial,Regular"&amp;9http://dbedt.hawaii.gov/</oddFooter>
  </headerFooter>
  <rowBreaks count="1" manualBreakCount="1">
    <brk id="43" max="255" man="1"/>
  </rowBreaks>
</worksheet>
</file>

<file path=xl/worksheets/sheet25.xml><?xml version="1.0" encoding="utf-8"?>
<worksheet xmlns="http://schemas.openxmlformats.org/spreadsheetml/2006/main" xmlns:r="http://schemas.openxmlformats.org/officeDocument/2006/relationships">
  <dimension ref="A1:G48"/>
  <sheetViews>
    <sheetView workbookViewId="0" topLeftCell="A1">
      <selection activeCell="A1" sqref="A1"/>
    </sheetView>
  </sheetViews>
  <sheetFormatPr defaultColWidth="9.140625" defaultRowHeight="12.75"/>
  <cols>
    <col min="1" max="1" width="20.8515625" style="97" customWidth="1"/>
    <col min="2" max="3" width="11.28125" style="88" customWidth="1"/>
    <col min="4" max="4" width="10.7109375" style="88" customWidth="1"/>
    <col min="5" max="5" width="10.00390625" style="88" customWidth="1"/>
    <col min="6" max="6" width="9.7109375" style="88" customWidth="1"/>
    <col min="7" max="7" width="10.28125" style="88" customWidth="1"/>
    <col min="8" max="16384" width="9.140625" style="88" customWidth="1"/>
  </cols>
  <sheetData>
    <row r="1" spans="1:7" ht="15.75">
      <c r="A1" s="757" t="s">
        <v>1198</v>
      </c>
      <c r="B1" s="291"/>
      <c r="C1" s="291"/>
      <c r="D1" s="291"/>
      <c r="E1" s="291"/>
      <c r="F1" s="291"/>
      <c r="G1" s="291"/>
    </row>
    <row r="2" spans="1:7" ht="15.75">
      <c r="A2" s="758" t="s">
        <v>1197</v>
      </c>
      <c r="B2" s="291"/>
      <c r="C2" s="291"/>
      <c r="D2" s="291"/>
      <c r="E2" s="291"/>
      <c r="F2" s="291"/>
      <c r="G2" s="291"/>
    </row>
    <row r="3" spans="1:7" ht="12.75" customHeight="1">
      <c r="A3" s="757"/>
      <c r="B3" s="291"/>
      <c r="C3" s="291"/>
      <c r="D3" s="291"/>
      <c r="E3" s="291"/>
      <c r="F3" s="291"/>
      <c r="G3" s="291"/>
    </row>
    <row r="4" spans="1:7" ht="12.75">
      <c r="A4" s="109" t="s">
        <v>1196</v>
      </c>
      <c r="B4" s="291"/>
      <c r="C4" s="291"/>
      <c r="D4" s="291"/>
      <c r="E4" s="291"/>
      <c r="F4" s="291"/>
      <c r="G4" s="291"/>
    </row>
    <row r="5" spans="1:7" ht="13.5" thickBot="1">
      <c r="A5" s="756"/>
      <c r="B5" s="755"/>
      <c r="C5" s="755"/>
      <c r="D5" s="755"/>
      <c r="E5" s="755"/>
      <c r="F5" s="755"/>
      <c r="G5" s="755"/>
    </row>
    <row r="6" spans="1:7" s="324" customFormat="1" ht="21" customHeight="1" thickTop="1">
      <c r="A6" s="753"/>
      <c r="B6" s="754"/>
      <c r="C6" s="753"/>
      <c r="D6" s="752" t="s">
        <v>1195</v>
      </c>
      <c r="E6" s="752"/>
      <c r="F6" s="752"/>
      <c r="G6" s="751"/>
    </row>
    <row r="7" spans="1:7" s="749" customFormat="1" ht="45.75" customHeight="1">
      <c r="A7" s="116" t="s">
        <v>1194</v>
      </c>
      <c r="B7" s="750" t="s">
        <v>1193</v>
      </c>
      <c r="C7" s="116" t="s">
        <v>177</v>
      </c>
      <c r="D7" s="117" t="s">
        <v>118</v>
      </c>
      <c r="E7" s="116" t="s">
        <v>1192</v>
      </c>
      <c r="F7" s="116" t="s">
        <v>1191</v>
      </c>
      <c r="G7" s="115" t="s">
        <v>159</v>
      </c>
    </row>
    <row r="8" spans="1:7" ht="12.75">
      <c r="A8" s="744"/>
      <c r="B8" s="748"/>
      <c r="C8" s="747"/>
      <c r="D8" s="748"/>
      <c r="E8" s="747"/>
      <c r="F8" s="747"/>
      <c r="G8" s="731"/>
    </row>
    <row r="9" spans="1:7" ht="12.75">
      <c r="A9" s="113" t="s">
        <v>1085</v>
      </c>
      <c r="B9" s="748"/>
      <c r="C9" s="747"/>
      <c r="D9" s="748"/>
      <c r="E9" s="747"/>
      <c r="F9" s="747"/>
      <c r="G9" s="731"/>
    </row>
    <row r="10" spans="1:7" ht="12.75">
      <c r="A10" s="739" t="s">
        <v>1180</v>
      </c>
      <c r="B10" s="746">
        <v>1363945</v>
      </c>
      <c r="C10" s="745">
        <v>956325</v>
      </c>
      <c r="D10" s="746">
        <v>407620</v>
      </c>
      <c r="E10" s="745">
        <v>185339</v>
      </c>
      <c r="F10" s="745">
        <v>67209</v>
      </c>
      <c r="G10" s="104">
        <v>155072</v>
      </c>
    </row>
    <row r="11" spans="1:7" ht="12.75">
      <c r="A11" s="739" t="s">
        <v>1179</v>
      </c>
      <c r="B11" s="746">
        <v>1428557</v>
      </c>
      <c r="C11" s="745">
        <v>992605</v>
      </c>
      <c r="D11" s="746">
        <v>435952</v>
      </c>
      <c r="E11" s="745">
        <v>198449</v>
      </c>
      <c r="F11" s="745">
        <v>72029</v>
      </c>
      <c r="G11" s="104">
        <v>165474</v>
      </c>
    </row>
    <row r="12" spans="1:7" ht="12.75">
      <c r="A12" s="738">
        <v>2020</v>
      </c>
      <c r="B12" s="746">
        <v>1466631.75</v>
      </c>
      <c r="C12" s="745">
        <v>1010123.375</v>
      </c>
      <c r="D12" s="746">
        <v>456508.34375</v>
      </c>
      <c r="E12" s="745">
        <v>209000</v>
      </c>
      <c r="F12" s="745">
        <v>74746.65625</v>
      </c>
      <c r="G12" s="104">
        <v>172761.6875</v>
      </c>
    </row>
    <row r="13" spans="1:7" ht="12.75">
      <c r="A13" s="738">
        <v>2025</v>
      </c>
      <c r="B13" s="746">
        <v>1514723</v>
      </c>
      <c r="C13" s="745">
        <v>1032704.875</v>
      </c>
      <c r="D13" s="746">
        <v>482018.15625</v>
      </c>
      <c r="E13" s="745">
        <v>222396.34375</v>
      </c>
      <c r="F13" s="745">
        <v>78044.8125</v>
      </c>
      <c r="G13" s="104">
        <v>181577</v>
      </c>
    </row>
    <row r="14" spans="1:7" ht="12.75">
      <c r="A14" s="738">
        <v>2030</v>
      </c>
      <c r="B14" s="746">
        <v>1556843</v>
      </c>
      <c r="C14" s="745">
        <v>1050077.375</v>
      </c>
      <c r="D14" s="746">
        <v>506765.5546875</v>
      </c>
      <c r="E14" s="745">
        <v>235601.3125</v>
      </c>
      <c r="F14" s="745">
        <v>81217.5859375</v>
      </c>
      <c r="G14" s="104">
        <v>189946.65625</v>
      </c>
    </row>
    <row r="15" spans="1:7" ht="12.75">
      <c r="A15" s="738">
        <v>2035</v>
      </c>
      <c r="B15" s="746">
        <v>1592684.25</v>
      </c>
      <c r="C15" s="745">
        <v>1062059.25</v>
      </c>
      <c r="D15" s="746">
        <v>530624.953125</v>
      </c>
      <c r="E15" s="745">
        <v>248485.6875</v>
      </c>
      <c r="F15" s="745">
        <v>84302.953125</v>
      </c>
      <c r="G15" s="104">
        <v>197836.3125</v>
      </c>
    </row>
    <row r="16" spans="1:7" ht="12.75">
      <c r="A16" s="738">
        <v>2040</v>
      </c>
      <c r="B16" s="746">
        <v>1622480.375</v>
      </c>
      <c r="C16" s="745">
        <v>1069268.5</v>
      </c>
      <c r="D16" s="746">
        <v>553211.984375</v>
      </c>
      <c r="E16" s="745">
        <v>260935</v>
      </c>
      <c r="F16" s="745">
        <v>87236.671875</v>
      </c>
      <c r="G16" s="104">
        <v>205040.3125</v>
      </c>
    </row>
    <row r="17" spans="1:7" ht="12.75">
      <c r="A17" s="738">
        <v>2045</v>
      </c>
      <c r="B17" s="746">
        <v>1648609.25</v>
      </c>
      <c r="C17" s="745">
        <v>1073795.625</v>
      </c>
      <c r="D17" s="746">
        <v>574813.515625</v>
      </c>
      <c r="E17" s="745">
        <v>273232.34375</v>
      </c>
      <c r="F17" s="745">
        <v>90044.28125</v>
      </c>
      <c r="G17" s="104">
        <v>211536.890625</v>
      </c>
    </row>
    <row r="18" spans="1:7" ht="12.75">
      <c r="A18" s="744"/>
      <c r="B18" s="743"/>
      <c r="C18" s="478"/>
      <c r="D18" s="743"/>
      <c r="E18" s="478"/>
      <c r="F18" s="478"/>
      <c r="G18" s="104"/>
    </row>
    <row r="19" spans="1:7" ht="12.75">
      <c r="A19" s="113" t="s">
        <v>1190</v>
      </c>
      <c r="B19" s="743"/>
      <c r="C19" s="478"/>
      <c r="D19" s="743"/>
      <c r="E19" s="478"/>
      <c r="F19" s="478"/>
      <c r="G19" s="104"/>
    </row>
    <row r="20" spans="1:7" ht="12.75">
      <c r="A20" s="739" t="s">
        <v>1189</v>
      </c>
      <c r="B20" s="741">
        <v>0.7743763687623417</v>
      </c>
      <c r="C20" s="736">
        <v>0.622512722873303</v>
      </c>
      <c r="D20" s="737">
        <v>1.1262411710979636</v>
      </c>
      <c r="E20" s="736">
        <v>1.1456050227056425</v>
      </c>
      <c r="F20" s="736">
        <v>1.1610492653824966</v>
      </c>
      <c r="G20" s="735">
        <v>1.0879515753926539</v>
      </c>
    </row>
    <row r="21" spans="1:7" ht="12.75">
      <c r="A21" s="742" t="s">
        <v>1188</v>
      </c>
      <c r="B21" s="741">
        <v>0.65975690202289</v>
      </c>
      <c r="C21" s="736">
        <v>0.4383317611698301</v>
      </c>
      <c r="D21" s="737">
        <v>1.1585303765052402</v>
      </c>
      <c r="E21" s="736">
        <v>1.303474921460701</v>
      </c>
      <c r="F21" s="736">
        <v>0.9301912140204704</v>
      </c>
      <c r="G21" s="735">
        <v>1.083301504250267</v>
      </c>
    </row>
    <row r="22" spans="1:7" ht="12.75">
      <c r="A22" s="742" t="s">
        <v>1187</v>
      </c>
      <c r="B22" s="741">
        <v>0.6473692108129425</v>
      </c>
      <c r="C22" s="736">
        <v>0.44315856534020703</v>
      </c>
      <c r="D22" s="737">
        <v>1.0934308202325216</v>
      </c>
      <c r="E22" s="736">
        <v>1.2502889742034728</v>
      </c>
      <c r="F22" s="736">
        <v>0.8673135998695347</v>
      </c>
      <c r="G22" s="735">
        <v>1.0003037269911808</v>
      </c>
    </row>
    <row r="23" spans="1:7" ht="12.75">
      <c r="A23" s="742" t="s">
        <v>1186</v>
      </c>
      <c r="B23" s="741">
        <v>0.5500566642705706</v>
      </c>
      <c r="C23" s="736">
        <v>0.33420521669009773</v>
      </c>
      <c r="D23" s="737">
        <v>1.006364082793243</v>
      </c>
      <c r="E23" s="736">
        <v>1.1602776098870837</v>
      </c>
      <c r="F23" s="736">
        <v>0.8001566455442699</v>
      </c>
      <c r="G23" s="735">
        <v>0.9053430616466462</v>
      </c>
    </row>
    <row r="24" spans="1:7" ht="12.75">
      <c r="A24" s="742" t="s">
        <v>1185</v>
      </c>
      <c r="B24" s="741">
        <v>0.45625262781372466</v>
      </c>
      <c r="C24" s="736">
        <v>0.22717485780683333</v>
      </c>
      <c r="D24" s="737">
        <v>0.9243860774779344</v>
      </c>
      <c r="E24" s="736">
        <v>1.070574587966866</v>
      </c>
      <c r="F24" s="736">
        <v>0.7484892053534198</v>
      </c>
      <c r="G24" s="735">
        <v>0.8172556110197071</v>
      </c>
    </row>
    <row r="25" spans="1:7" ht="12.75">
      <c r="A25" s="742" t="s">
        <v>1184</v>
      </c>
      <c r="B25" s="741">
        <v>0.37139343523209245</v>
      </c>
      <c r="C25" s="736">
        <v>0.13539272527094415</v>
      </c>
      <c r="D25" s="737">
        <v>0.8372009806269842</v>
      </c>
      <c r="E25" s="736">
        <v>0.9825170314435194</v>
      </c>
      <c r="F25" s="736">
        <v>0.6865036267160729</v>
      </c>
      <c r="G25" s="735">
        <v>0.7178970521519501</v>
      </c>
    </row>
    <row r="26" spans="1:7" ht="12.75">
      <c r="A26" s="742" t="s">
        <v>1183</v>
      </c>
      <c r="B26" s="741">
        <v>0.32003060219103485</v>
      </c>
      <c r="C26" s="736">
        <v>0.08453400707295611</v>
      </c>
      <c r="D26" s="737">
        <v>0.7690300477814382</v>
      </c>
      <c r="E26" s="736">
        <v>0.9252779744151507</v>
      </c>
      <c r="F26" s="736">
        <v>0.6355465141708594</v>
      </c>
      <c r="G26" s="735">
        <v>0.6258060524341857</v>
      </c>
    </row>
    <row r="27" spans="1:7" ht="12.75">
      <c r="A27" s="113" t="s">
        <v>34</v>
      </c>
      <c r="B27" s="737"/>
      <c r="C27" s="740"/>
      <c r="D27" s="737"/>
      <c r="E27" s="740"/>
      <c r="F27" s="740"/>
      <c r="G27" s="735"/>
    </row>
    <row r="28" spans="1:7" ht="12.75">
      <c r="A28" s="113" t="s">
        <v>1182</v>
      </c>
      <c r="B28" s="737"/>
      <c r="C28" s="740"/>
      <c r="D28" s="737"/>
      <c r="E28" s="740"/>
      <c r="F28" s="740"/>
      <c r="G28" s="735"/>
    </row>
    <row r="29" spans="1:7" ht="12.75">
      <c r="A29" s="113" t="s">
        <v>1181</v>
      </c>
      <c r="B29" s="737"/>
      <c r="C29" s="740"/>
      <c r="D29" s="737"/>
      <c r="E29" s="740"/>
      <c r="F29" s="740"/>
      <c r="G29" s="735"/>
    </row>
    <row r="30" spans="1:7" ht="12.75">
      <c r="A30" s="739" t="s">
        <v>1180</v>
      </c>
      <c r="B30" s="737">
        <v>100</v>
      </c>
      <c r="C30" s="736">
        <v>70.11463072191327</v>
      </c>
      <c r="D30" s="737">
        <v>29.885369278086728</v>
      </c>
      <c r="E30" s="736">
        <v>13.58845114722368</v>
      </c>
      <c r="F30" s="736">
        <v>4.927544732375573</v>
      </c>
      <c r="G30" s="735">
        <v>11.369373398487475</v>
      </c>
    </row>
    <row r="31" spans="1:7" ht="12.75">
      <c r="A31" s="739" t="s">
        <v>1179</v>
      </c>
      <c r="B31" s="737">
        <v>100</v>
      </c>
      <c r="C31" s="736">
        <v>69.48305177882297</v>
      </c>
      <c r="D31" s="737">
        <v>30.51694822117703</v>
      </c>
      <c r="E31" s="736">
        <v>13.891570304860078</v>
      </c>
      <c r="F31" s="736">
        <v>5.042080925017343</v>
      </c>
      <c r="G31" s="735">
        <v>11.583296991299612</v>
      </c>
    </row>
    <row r="32" spans="1:7" ht="12.75">
      <c r="A32" s="738">
        <v>2020</v>
      </c>
      <c r="B32" s="737">
        <v>100</v>
      </c>
      <c r="C32" s="736">
        <v>68.8736879588213</v>
      </c>
      <c r="D32" s="737">
        <v>31.126309910446164</v>
      </c>
      <c r="E32" s="736">
        <v>14.250339255235678</v>
      </c>
      <c r="F32" s="736">
        <v>5.096484257210442</v>
      </c>
      <c r="G32" s="735">
        <v>11.779486398000042</v>
      </c>
    </row>
    <row r="33" spans="1:7" ht="12.75">
      <c r="A33" s="738">
        <v>2025</v>
      </c>
      <c r="B33" s="737">
        <v>100</v>
      </c>
      <c r="C33" s="736">
        <v>68.17780379646972</v>
      </c>
      <c r="D33" s="737">
        <v>31.822198266613768</v>
      </c>
      <c r="E33" s="736">
        <v>14.682311138736257</v>
      </c>
      <c r="F33" s="736">
        <v>5.152414830962493</v>
      </c>
      <c r="G33" s="735">
        <v>11.987472296915014</v>
      </c>
    </row>
    <row r="34" spans="1:7" ht="12.75">
      <c r="A34" s="738">
        <v>2030</v>
      </c>
      <c r="B34" s="737">
        <v>100</v>
      </c>
      <c r="C34" s="736">
        <v>67.44915029967697</v>
      </c>
      <c r="D34" s="737">
        <v>32.55084518397167</v>
      </c>
      <c r="E34" s="736">
        <v>15.13327371481903</v>
      </c>
      <c r="F34" s="736">
        <v>5.21681286664744</v>
      </c>
      <c r="G34" s="735">
        <v>12.200758602505198</v>
      </c>
    </row>
    <row r="35" spans="1:7" ht="12.75">
      <c r="A35" s="738">
        <v>2035</v>
      </c>
      <c r="B35" s="737">
        <v>100</v>
      </c>
      <c r="C35" s="736">
        <v>66.6836034826112</v>
      </c>
      <c r="D35" s="737">
        <v>33.31639357424424</v>
      </c>
      <c r="E35" s="736">
        <v>15.601691766588388</v>
      </c>
      <c r="F35" s="736">
        <v>5.293136610411009</v>
      </c>
      <c r="G35" s="735">
        <v>12.42156519724484</v>
      </c>
    </row>
    <row r="36" spans="1:7" ht="12.75">
      <c r="A36" s="738">
        <v>2040</v>
      </c>
      <c r="B36" s="737">
        <v>100</v>
      </c>
      <c r="C36" s="736">
        <v>65.90332410029922</v>
      </c>
      <c r="D36" s="737">
        <v>34.096682640922545</v>
      </c>
      <c r="E36" s="736">
        <v>16.08247495751682</v>
      </c>
      <c r="F36" s="736">
        <v>5.37674743061222</v>
      </c>
      <c r="G36" s="735">
        <v>12.637460252793502</v>
      </c>
    </row>
    <row r="37" spans="1:7" ht="12.75">
      <c r="A37" s="738">
        <v>2045</v>
      </c>
      <c r="B37" s="737">
        <v>100</v>
      </c>
      <c r="C37" s="736">
        <v>65.13342230731752</v>
      </c>
      <c r="D37" s="737">
        <v>34.866571058302625</v>
      </c>
      <c r="E37" s="736">
        <v>16.573505441025517</v>
      </c>
      <c r="F37" s="736">
        <v>5.461832829701762</v>
      </c>
      <c r="G37" s="735">
        <v>12.831232787575345</v>
      </c>
    </row>
    <row r="38" spans="1:7" ht="8.25" customHeight="1">
      <c r="A38" s="102"/>
      <c r="B38" s="734"/>
      <c r="C38" s="733"/>
      <c r="D38" s="734"/>
      <c r="E38" s="733"/>
      <c r="F38" s="733"/>
      <c r="G38" s="732"/>
    </row>
    <row r="39" spans="2:7" ht="12.75">
      <c r="B39" s="731"/>
      <c r="C39" s="731"/>
      <c r="D39" s="731"/>
      <c r="E39" s="731"/>
      <c r="F39" s="731"/>
      <c r="G39" s="731"/>
    </row>
    <row r="40" s="155" customFormat="1" ht="12.75">
      <c r="A40" s="153" t="s">
        <v>1178</v>
      </c>
    </row>
    <row r="41" s="155" customFormat="1" ht="12.75">
      <c r="A41" s="153" t="s">
        <v>1177</v>
      </c>
    </row>
    <row r="42" s="155" customFormat="1" ht="12.75">
      <c r="A42" s="153" t="s">
        <v>115</v>
      </c>
    </row>
    <row r="43" s="155" customFormat="1" ht="12.75">
      <c r="A43" s="153" t="s">
        <v>226</v>
      </c>
    </row>
    <row r="44" s="155" customFormat="1" ht="12.75">
      <c r="A44" s="153" t="s">
        <v>1176</v>
      </c>
    </row>
    <row r="45" spans="1:6" s="155" customFormat="1" ht="12.75">
      <c r="A45" s="730" t="s">
        <v>1175</v>
      </c>
      <c r="F45" s="652"/>
    </row>
    <row r="46" ht="12.75">
      <c r="A46" s="730" t="s">
        <v>1174</v>
      </c>
    </row>
    <row r="47" ht="12.75">
      <c r="A47" s="339" t="s">
        <v>1173</v>
      </c>
    </row>
    <row r="48" ht="12.75">
      <c r="A48" s="339" t="s">
        <v>1172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6.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140625" defaultRowHeight="12.75"/>
  <cols>
    <col min="1" max="1" width="12.7109375" style="88" customWidth="1"/>
    <col min="2" max="10" width="11.28125" style="88" customWidth="1"/>
    <col min="11" max="16384" width="9.140625" style="88" customWidth="1"/>
  </cols>
  <sheetData>
    <row r="1" spans="1:10" ht="15.75" customHeight="1">
      <c r="A1" s="781" t="s">
        <v>1230</v>
      </c>
      <c r="B1" s="780"/>
      <c r="C1" s="780"/>
      <c r="D1" s="780"/>
      <c r="E1" s="780"/>
      <c r="F1" s="780"/>
      <c r="G1" s="780"/>
      <c r="H1" s="780"/>
      <c r="I1" s="780"/>
      <c r="J1" s="780"/>
    </row>
    <row r="2" spans="1:10" ht="12.75" customHeight="1">
      <c r="A2" s="779" t="s">
        <v>34</v>
      </c>
      <c r="B2" s="778"/>
      <c r="C2" s="778"/>
      <c r="D2" s="778"/>
      <c r="E2" s="778"/>
      <c r="F2" s="778"/>
      <c r="G2" s="778"/>
      <c r="H2" s="778"/>
      <c r="I2" s="778"/>
      <c r="J2" s="778"/>
    </row>
    <row r="3" spans="1:10" ht="12.75">
      <c r="A3" s="292" t="s">
        <v>1229</v>
      </c>
      <c r="B3" s="291"/>
      <c r="C3" s="291"/>
      <c r="D3" s="291"/>
      <c r="E3" s="291"/>
      <c r="F3" s="291"/>
      <c r="G3" s="291"/>
      <c r="H3" s="291"/>
      <c r="I3" s="291"/>
      <c r="J3" s="291"/>
    </row>
    <row r="4" ht="12.75" customHeight="1" thickBot="1"/>
    <row r="5" spans="1:10" s="145" customFormat="1" ht="24" customHeight="1" thickTop="1">
      <c r="A5" s="773"/>
      <c r="B5" s="777" t="s">
        <v>1228</v>
      </c>
      <c r="C5" s="772"/>
      <c r="D5" s="772"/>
      <c r="E5" s="777" t="s">
        <v>1227</v>
      </c>
      <c r="F5" s="146"/>
      <c r="G5" s="146"/>
      <c r="H5" s="147">
        <v>2020</v>
      </c>
      <c r="I5" s="146"/>
      <c r="J5" s="776"/>
    </row>
    <row r="6" spans="1:10" s="114" customFormat="1" ht="43.5" customHeight="1">
      <c r="A6" s="116" t="s">
        <v>1224</v>
      </c>
      <c r="B6" s="769" t="s">
        <v>1223</v>
      </c>
      <c r="C6" s="429" t="s">
        <v>1221</v>
      </c>
      <c r="D6" s="429" t="s">
        <v>1220</v>
      </c>
      <c r="E6" s="769" t="s">
        <v>1222</v>
      </c>
      <c r="F6" s="429" t="s">
        <v>1221</v>
      </c>
      <c r="G6" s="429" t="s">
        <v>1220</v>
      </c>
      <c r="H6" s="769" t="s">
        <v>1226</v>
      </c>
      <c r="I6" s="429" t="s">
        <v>1221</v>
      </c>
      <c r="J6" s="775" t="s">
        <v>1220</v>
      </c>
    </row>
    <row r="7" spans="1:10" ht="12.75" customHeight="1">
      <c r="A7" s="111"/>
      <c r="B7" s="766"/>
      <c r="C7" s="111"/>
      <c r="D7" s="111"/>
      <c r="E7" s="766"/>
      <c r="F7" s="422"/>
      <c r="G7" s="767"/>
      <c r="H7" s="766"/>
      <c r="I7" s="111"/>
      <c r="J7" s="774"/>
    </row>
    <row r="8" spans="1:10" ht="12.75">
      <c r="A8" s="764" t="s">
        <v>118</v>
      </c>
      <c r="B8" s="759">
        <v>1363621</v>
      </c>
      <c r="C8" s="99">
        <v>682892</v>
      </c>
      <c r="D8" s="99">
        <v>680729</v>
      </c>
      <c r="E8" s="759">
        <v>1428557</v>
      </c>
      <c r="F8" s="99">
        <v>717615</v>
      </c>
      <c r="G8" s="99">
        <v>710942</v>
      </c>
      <c r="H8" s="759">
        <v>1466631.75</v>
      </c>
      <c r="I8" s="99">
        <v>736735.75</v>
      </c>
      <c r="J8" s="340">
        <v>729895.9375</v>
      </c>
    </row>
    <row r="9" spans="1:10" ht="12.75" customHeight="1">
      <c r="A9" s="111"/>
      <c r="B9" s="763"/>
      <c r="C9" s="106"/>
      <c r="D9" s="106"/>
      <c r="E9" s="763"/>
      <c r="F9" s="106"/>
      <c r="G9" s="106"/>
      <c r="H9" s="763"/>
      <c r="I9" s="106"/>
      <c r="J9" s="343"/>
    </row>
    <row r="10" spans="1:10" ht="12.75">
      <c r="A10" s="111" t="s">
        <v>1219</v>
      </c>
      <c r="B10" s="761">
        <v>87180</v>
      </c>
      <c r="C10" s="106">
        <v>44890</v>
      </c>
      <c r="D10" s="762">
        <v>42290</v>
      </c>
      <c r="E10" s="761">
        <v>91535</v>
      </c>
      <c r="F10" s="106">
        <v>46908</v>
      </c>
      <c r="G10" s="762">
        <v>44627</v>
      </c>
      <c r="H10" s="761">
        <v>95648.296875</v>
      </c>
      <c r="I10" s="106">
        <v>48516.30078125</v>
      </c>
      <c r="J10" s="760">
        <v>47132</v>
      </c>
    </row>
    <row r="11" spans="1:10" ht="12.75">
      <c r="A11" s="111" t="s">
        <v>1218</v>
      </c>
      <c r="B11" s="761">
        <v>83269</v>
      </c>
      <c r="C11" s="106">
        <v>42811</v>
      </c>
      <c r="D11" s="762">
        <v>40458</v>
      </c>
      <c r="E11" s="761">
        <v>87086</v>
      </c>
      <c r="F11" s="106">
        <v>44747</v>
      </c>
      <c r="G11" s="762">
        <v>42339</v>
      </c>
      <c r="H11" s="761">
        <v>89267.1484375</v>
      </c>
      <c r="I11" s="106">
        <v>46382.953125</v>
      </c>
      <c r="J11" s="760">
        <v>42884.1953125</v>
      </c>
    </row>
    <row r="12" spans="1:10" ht="12.75">
      <c r="A12" s="111" t="s">
        <v>1217</v>
      </c>
      <c r="B12" s="761">
        <v>81629</v>
      </c>
      <c r="C12" s="106">
        <v>41751</v>
      </c>
      <c r="D12" s="762">
        <v>39878</v>
      </c>
      <c r="E12" s="761">
        <v>81715</v>
      </c>
      <c r="F12" s="106">
        <v>42286</v>
      </c>
      <c r="G12" s="762">
        <v>39429</v>
      </c>
      <c r="H12" s="761">
        <v>83489.515625</v>
      </c>
      <c r="I12" s="106">
        <v>43472.5234375</v>
      </c>
      <c r="J12" s="760">
        <v>40016.9921875</v>
      </c>
    </row>
    <row r="13" spans="1:10" ht="12.75">
      <c r="A13" s="111" t="s">
        <v>1216</v>
      </c>
      <c r="B13" s="761">
        <v>85649</v>
      </c>
      <c r="C13" s="106">
        <v>44420</v>
      </c>
      <c r="D13" s="762">
        <v>41229</v>
      </c>
      <c r="E13" s="761">
        <v>78701</v>
      </c>
      <c r="F13" s="106">
        <v>40824</v>
      </c>
      <c r="G13" s="762">
        <v>37877</v>
      </c>
      <c r="H13" s="761">
        <v>75149.2109375</v>
      </c>
      <c r="I13" s="106">
        <v>39468.38671875</v>
      </c>
      <c r="J13" s="760">
        <v>35680.82421875</v>
      </c>
    </row>
    <row r="14" spans="1:10" ht="12.75">
      <c r="A14" s="111" t="s">
        <v>1215</v>
      </c>
      <c r="B14" s="761">
        <v>95834</v>
      </c>
      <c r="C14" s="106">
        <v>52001</v>
      </c>
      <c r="D14" s="762">
        <v>43833</v>
      </c>
      <c r="E14" s="761">
        <v>97750</v>
      </c>
      <c r="F14" s="106">
        <v>54642</v>
      </c>
      <c r="G14" s="762">
        <v>43108</v>
      </c>
      <c r="H14" s="761">
        <v>91614.3359375</v>
      </c>
      <c r="I14" s="106">
        <v>50529.01953125</v>
      </c>
      <c r="J14" s="760">
        <v>41085.31640625</v>
      </c>
    </row>
    <row r="15" spans="1:10" ht="12.75">
      <c r="A15" s="111" t="s">
        <v>1214</v>
      </c>
      <c r="B15" s="761">
        <v>96929</v>
      </c>
      <c r="C15" s="106">
        <v>50562</v>
      </c>
      <c r="D15" s="762">
        <v>46367</v>
      </c>
      <c r="E15" s="761">
        <v>105887</v>
      </c>
      <c r="F15" s="106">
        <v>56085</v>
      </c>
      <c r="G15" s="762">
        <v>49802</v>
      </c>
      <c r="H15" s="761">
        <v>109914.4765625</v>
      </c>
      <c r="I15" s="106">
        <v>59031.71875</v>
      </c>
      <c r="J15" s="760">
        <v>50882.7578125</v>
      </c>
    </row>
    <row r="16" spans="1:10" ht="12.75">
      <c r="A16" s="111" t="s">
        <v>1213</v>
      </c>
      <c r="B16" s="761">
        <v>88280</v>
      </c>
      <c r="C16" s="106">
        <v>45053</v>
      </c>
      <c r="D16" s="762">
        <v>43227</v>
      </c>
      <c r="E16" s="761">
        <v>102016</v>
      </c>
      <c r="F16" s="106">
        <v>52737</v>
      </c>
      <c r="G16" s="762">
        <v>49279</v>
      </c>
      <c r="H16" s="761">
        <v>103875.890625</v>
      </c>
      <c r="I16" s="106">
        <v>54173.25</v>
      </c>
      <c r="J16" s="760">
        <v>49702.64453125</v>
      </c>
    </row>
    <row r="17" spans="1:10" ht="12.75">
      <c r="A17" s="111" t="s">
        <v>1212</v>
      </c>
      <c r="B17" s="761">
        <v>86374</v>
      </c>
      <c r="C17" s="106">
        <v>43779</v>
      </c>
      <c r="D17" s="762">
        <v>42595</v>
      </c>
      <c r="E17" s="761">
        <v>93592</v>
      </c>
      <c r="F17" s="106">
        <v>47768</v>
      </c>
      <c r="G17" s="762">
        <v>45824</v>
      </c>
      <c r="H17" s="761">
        <v>98198.6328125</v>
      </c>
      <c r="I17" s="106">
        <v>49606.34375</v>
      </c>
      <c r="J17" s="760">
        <v>48592.2890625</v>
      </c>
    </row>
    <row r="18" spans="1:10" ht="12.75">
      <c r="A18" s="111" t="s">
        <v>1211</v>
      </c>
      <c r="B18" s="761">
        <v>89757</v>
      </c>
      <c r="C18" s="106">
        <v>45343</v>
      </c>
      <c r="D18" s="762">
        <v>44414</v>
      </c>
      <c r="E18" s="761">
        <v>83636</v>
      </c>
      <c r="F18" s="106">
        <v>42316</v>
      </c>
      <c r="G18" s="762">
        <v>41320</v>
      </c>
      <c r="H18" s="761">
        <v>88746.734375</v>
      </c>
      <c r="I18" s="106">
        <v>44525.0390625</v>
      </c>
      <c r="J18" s="760">
        <v>44221.69140625</v>
      </c>
    </row>
    <row r="19" spans="1:10" ht="12.75">
      <c r="A19" s="111" t="s">
        <v>1210</v>
      </c>
      <c r="B19" s="761">
        <v>95595</v>
      </c>
      <c r="C19" s="106">
        <v>48104</v>
      </c>
      <c r="D19" s="762">
        <v>47491</v>
      </c>
      <c r="E19" s="761">
        <v>87599</v>
      </c>
      <c r="F19" s="106">
        <v>43773</v>
      </c>
      <c r="G19" s="762">
        <v>43826</v>
      </c>
      <c r="H19" s="761">
        <v>82886.9453125</v>
      </c>
      <c r="I19" s="106">
        <v>42111.7890625</v>
      </c>
      <c r="J19" s="760">
        <v>40775.16015625</v>
      </c>
    </row>
    <row r="20" spans="1:10" ht="12.75">
      <c r="A20" s="111" t="s">
        <v>1209</v>
      </c>
      <c r="B20" s="761">
        <v>98262</v>
      </c>
      <c r="C20" s="106">
        <v>49004</v>
      </c>
      <c r="D20" s="762">
        <v>49258</v>
      </c>
      <c r="E20" s="761">
        <v>90672</v>
      </c>
      <c r="F20" s="106">
        <v>45316</v>
      </c>
      <c r="G20" s="762">
        <v>45356</v>
      </c>
      <c r="H20" s="761">
        <v>85170.640625</v>
      </c>
      <c r="I20" s="106">
        <v>42573.03125</v>
      </c>
      <c r="J20" s="760">
        <v>42597.60546875</v>
      </c>
    </row>
    <row r="21" spans="1:10" ht="12.75">
      <c r="A21" s="111" t="s">
        <v>1208</v>
      </c>
      <c r="B21" s="761">
        <v>93653</v>
      </c>
      <c r="C21" s="106">
        <v>46302</v>
      </c>
      <c r="D21" s="762">
        <v>47351</v>
      </c>
      <c r="E21" s="761">
        <v>93955</v>
      </c>
      <c r="F21" s="106">
        <v>46331</v>
      </c>
      <c r="G21" s="762">
        <v>47624</v>
      </c>
      <c r="H21" s="761">
        <v>91565.5859375</v>
      </c>
      <c r="I21" s="106">
        <v>45102.19921875</v>
      </c>
      <c r="J21" s="760">
        <v>46463.38671875</v>
      </c>
    </row>
    <row r="22" spans="1:10" ht="12.75">
      <c r="A22" s="111" t="s">
        <v>1207</v>
      </c>
      <c r="B22" s="761">
        <v>83116</v>
      </c>
      <c r="C22" s="106">
        <v>41315</v>
      </c>
      <c r="D22" s="762">
        <v>41801</v>
      </c>
      <c r="E22" s="761">
        <v>90451</v>
      </c>
      <c r="F22" s="106">
        <v>44088</v>
      </c>
      <c r="G22" s="762">
        <v>46363</v>
      </c>
      <c r="H22" s="761">
        <v>91417.890625</v>
      </c>
      <c r="I22" s="106">
        <v>44480.59375</v>
      </c>
      <c r="J22" s="760">
        <v>46937.29296875</v>
      </c>
    </row>
    <row r="23" spans="1:10" ht="12.75">
      <c r="A23" s="111" t="s">
        <v>1206</v>
      </c>
      <c r="B23" s="761">
        <v>59670</v>
      </c>
      <c r="C23" s="106">
        <v>29086</v>
      </c>
      <c r="D23" s="762">
        <v>30584</v>
      </c>
      <c r="E23" s="761">
        <v>81361</v>
      </c>
      <c r="F23" s="106">
        <v>39640</v>
      </c>
      <c r="G23" s="762">
        <v>41721</v>
      </c>
      <c r="H23" s="761">
        <v>84246.578125</v>
      </c>
      <c r="I23" s="106">
        <v>40749.61328125</v>
      </c>
      <c r="J23" s="760">
        <v>43496.95703125</v>
      </c>
    </row>
    <row r="24" spans="1:10" ht="12.75">
      <c r="A24" s="111" t="s">
        <v>1205</v>
      </c>
      <c r="B24" s="761">
        <v>41757</v>
      </c>
      <c r="C24" s="106">
        <v>19355</v>
      </c>
      <c r="D24" s="762">
        <v>22402</v>
      </c>
      <c r="E24" s="761">
        <v>57649</v>
      </c>
      <c r="F24" s="106">
        <v>27504</v>
      </c>
      <c r="G24" s="762">
        <v>30145</v>
      </c>
      <c r="H24" s="761">
        <v>73350.046875</v>
      </c>
      <c r="I24" s="106">
        <v>35200.546875</v>
      </c>
      <c r="J24" s="760">
        <v>38149.5</v>
      </c>
    </row>
    <row r="25" spans="1:10" ht="12.75">
      <c r="A25" s="111" t="s">
        <v>1204</v>
      </c>
      <c r="B25" s="761">
        <v>35048</v>
      </c>
      <c r="C25" s="106">
        <v>15143</v>
      </c>
      <c r="D25" s="762">
        <v>19905</v>
      </c>
      <c r="E25" s="761">
        <v>37740</v>
      </c>
      <c r="F25" s="106">
        <v>17099</v>
      </c>
      <c r="G25" s="762">
        <v>20641</v>
      </c>
      <c r="H25" s="761">
        <v>49350.671875</v>
      </c>
      <c r="I25" s="106">
        <v>22650.529296875</v>
      </c>
      <c r="J25" s="760">
        <v>26700.14453125</v>
      </c>
    </row>
    <row r="26" spans="1:10" ht="12.75">
      <c r="A26" s="111" t="s">
        <v>1203</v>
      </c>
      <c r="B26" s="761">
        <v>30716</v>
      </c>
      <c r="C26" s="106">
        <v>12341</v>
      </c>
      <c r="D26" s="762">
        <v>18375</v>
      </c>
      <c r="E26" s="761">
        <v>28260</v>
      </c>
      <c r="F26" s="106">
        <v>11665</v>
      </c>
      <c r="G26" s="762">
        <v>16595</v>
      </c>
      <c r="H26" s="761">
        <v>30785.166015625</v>
      </c>
      <c r="I26" s="106">
        <v>13063.0166015625</v>
      </c>
      <c r="J26" s="760">
        <v>17722.150390625</v>
      </c>
    </row>
    <row r="27" spans="1:10" ht="12.75">
      <c r="A27" s="111" t="s">
        <v>1202</v>
      </c>
      <c r="B27" s="761">
        <v>30903</v>
      </c>
      <c r="C27" s="106">
        <v>11632</v>
      </c>
      <c r="D27" s="762">
        <v>19271</v>
      </c>
      <c r="E27" s="761">
        <v>38952</v>
      </c>
      <c r="F27" s="106">
        <v>13886</v>
      </c>
      <c r="G27" s="762">
        <v>25066</v>
      </c>
      <c r="H27" s="761">
        <v>41953.921875</v>
      </c>
      <c r="I27" s="106">
        <v>15098.9208984375</v>
      </c>
      <c r="J27" s="760">
        <v>26855</v>
      </c>
    </row>
    <row r="28" spans="1:10" ht="12.75" customHeight="1">
      <c r="A28" s="342"/>
      <c r="B28" s="759"/>
      <c r="C28" s="99"/>
      <c r="D28" s="99"/>
      <c r="E28" s="759"/>
      <c r="F28" s="99"/>
      <c r="G28" s="341"/>
      <c r="H28" s="759"/>
      <c r="I28" s="99"/>
      <c r="J28" s="340"/>
    </row>
    <row r="29" ht="12.75" customHeight="1"/>
    <row r="30" ht="12.75" customHeight="1">
      <c r="A30" s="393" t="s">
        <v>308</v>
      </c>
    </row>
    <row r="31" spans="1:4" ht="12.75">
      <c r="A31" s="96"/>
      <c r="D31" s="88" t="s">
        <v>34</v>
      </c>
    </row>
    <row r="32" spans="1:10" ht="15.75" customHeight="1">
      <c r="A32" s="128" t="s">
        <v>1225</v>
      </c>
      <c r="B32" s="291"/>
      <c r="C32" s="291"/>
      <c r="D32" s="291"/>
      <c r="E32" s="291"/>
      <c r="F32" s="291"/>
      <c r="G32" s="291"/>
      <c r="H32" s="291"/>
      <c r="I32" s="291"/>
      <c r="J32" s="291"/>
    </row>
    <row r="33" ht="12.75" customHeight="1" thickBot="1"/>
    <row r="34" spans="1:10" s="145" customFormat="1" ht="24" customHeight="1" thickTop="1">
      <c r="A34" s="773"/>
      <c r="B34" s="147">
        <v>2030</v>
      </c>
      <c r="C34" s="772"/>
      <c r="D34" s="772"/>
      <c r="E34" s="147">
        <v>2040</v>
      </c>
      <c r="F34" s="146"/>
      <c r="G34" s="771"/>
      <c r="H34" s="147">
        <v>2045</v>
      </c>
      <c r="I34" s="146"/>
      <c r="J34" s="147"/>
    </row>
    <row r="35" spans="1:10" s="114" customFormat="1" ht="43.5" customHeight="1">
      <c r="A35" s="116" t="s">
        <v>1224</v>
      </c>
      <c r="B35" s="769" t="s">
        <v>1223</v>
      </c>
      <c r="C35" s="429" t="s">
        <v>1221</v>
      </c>
      <c r="D35" s="429" t="s">
        <v>1220</v>
      </c>
      <c r="E35" s="769" t="s">
        <v>1222</v>
      </c>
      <c r="F35" s="429" t="s">
        <v>1221</v>
      </c>
      <c r="G35" s="770" t="s">
        <v>1220</v>
      </c>
      <c r="H35" s="769" t="s">
        <v>1222</v>
      </c>
      <c r="I35" s="429" t="s">
        <v>1221</v>
      </c>
      <c r="J35" s="768" t="s">
        <v>1220</v>
      </c>
    </row>
    <row r="36" spans="1:10" ht="12.75" customHeight="1">
      <c r="A36" s="111"/>
      <c r="B36" s="766"/>
      <c r="C36" s="111"/>
      <c r="D36" s="111"/>
      <c r="E36" s="766"/>
      <c r="F36" s="422"/>
      <c r="G36" s="767"/>
      <c r="H36" s="766"/>
      <c r="I36" s="422"/>
      <c r="J36" s="765"/>
    </row>
    <row r="37" spans="1:10" ht="12.75">
      <c r="A37" s="764" t="s">
        <v>118</v>
      </c>
      <c r="B37" s="759">
        <v>1556843</v>
      </c>
      <c r="C37" s="99">
        <v>783072</v>
      </c>
      <c r="D37" s="99">
        <v>773770.9375</v>
      </c>
      <c r="E37" s="759">
        <v>1622480.375</v>
      </c>
      <c r="F37" s="99">
        <v>817109.3125</v>
      </c>
      <c r="G37" s="99">
        <v>805371.0625</v>
      </c>
      <c r="H37" s="759">
        <v>1648609.25</v>
      </c>
      <c r="I37" s="99">
        <v>831493</v>
      </c>
      <c r="J37" s="340">
        <v>817116.1875</v>
      </c>
    </row>
    <row r="38" spans="1:10" ht="12.75" customHeight="1">
      <c r="A38" s="111"/>
      <c r="B38" s="763"/>
      <c r="C38" s="106"/>
      <c r="D38" s="106"/>
      <c r="E38" s="763"/>
      <c r="F38" s="106"/>
      <c r="G38" s="106"/>
      <c r="H38" s="763"/>
      <c r="I38" s="106"/>
      <c r="J38" s="343"/>
    </row>
    <row r="39" spans="1:10" ht="12.75">
      <c r="A39" s="111" t="s">
        <v>1219</v>
      </c>
      <c r="B39" s="761">
        <v>97892.03125</v>
      </c>
      <c r="C39" s="106">
        <v>49689.1328125</v>
      </c>
      <c r="D39" s="762">
        <v>48202.89453125</v>
      </c>
      <c r="E39" s="761">
        <v>96331.921875</v>
      </c>
      <c r="F39" s="106">
        <v>48890.78125</v>
      </c>
      <c r="G39" s="762">
        <v>47441.1484375</v>
      </c>
      <c r="H39" s="761">
        <v>98364.7734375</v>
      </c>
      <c r="I39" s="106">
        <v>49950</v>
      </c>
      <c r="J39" s="760">
        <v>48414.77734375</v>
      </c>
    </row>
    <row r="40" spans="1:10" ht="12.75">
      <c r="A40" s="111" t="s">
        <v>1218</v>
      </c>
      <c r="B40" s="761">
        <v>96005.234375</v>
      </c>
      <c r="C40" s="106">
        <v>49186.31640625</v>
      </c>
      <c r="D40" s="762">
        <v>46818.91796875</v>
      </c>
      <c r="E40" s="761">
        <v>93263.328125</v>
      </c>
      <c r="F40" s="106">
        <v>47784.63671875</v>
      </c>
      <c r="G40" s="762">
        <v>45478.6953125</v>
      </c>
      <c r="H40" s="761">
        <v>93116.6796875</v>
      </c>
      <c r="I40" s="106">
        <v>47702.7421875</v>
      </c>
      <c r="J40" s="760">
        <v>45413.9453125</v>
      </c>
    </row>
    <row r="41" spans="1:10" ht="12.75">
      <c r="A41" s="111" t="s">
        <v>1217</v>
      </c>
      <c r="B41" s="761">
        <v>90800.6953125</v>
      </c>
      <c r="C41" s="106">
        <v>47253.0703125</v>
      </c>
      <c r="D41" s="762">
        <v>43547.62890625</v>
      </c>
      <c r="E41" s="761">
        <v>93073.6328125</v>
      </c>
      <c r="F41" s="106">
        <v>48441.1953125</v>
      </c>
      <c r="G41" s="762">
        <v>44632.4375</v>
      </c>
      <c r="H41" s="761">
        <v>91683.0390625</v>
      </c>
      <c r="I41" s="106">
        <v>47736.47265625</v>
      </c>
      <c r="J41" s="760">
        <v>43946.5703125</v>
      </c>
    </row>
    <row r="42" spans="1:10" ht="12.75">
      <c r="A42" s="111" t="s">
        <v>1216</v>
      </c>
      <c r="B42" s="761">
        <v>80574.390625</v>
      </c>
      <c r="C42" s="106">
        <v>43262.9375</v>
      </c>
      <c r="D42" s="762">
        <v>37311.4609375</v>
      </c>
      <c r="E42" s="761">
        <v>87321.890625</v>
      </c>
      <c r="F42" s="106">
        <v>46073.52734375</v>
      </c>
      <c r="G42" s="762">
        <v>41248.3671875</v>
      </c>
      <c r="H42" s="761">
        <v>85980.765625</v>
      </c>
      <c r="I42" s="106">
        <v>45382.203125</v>
      </c>
      <c r="J42" s="760">
        <v>40598.5625</v>
      </c>
    </row>
    <row r="43" spans="1:10" ht="12.75">
      <c r="A43" s="111" t="s">
        <v>1215</v>
      </c>
      <c r="B43" s="761">
        <v>88776.5</v>
      </c>
      <c r="C43" s="106">
        <v>49698.53515625</v>
      </c>
      <c r="D43" s="762">
        <v>39077.9609375</v>
      </c>
      <c r="E43" s="761">
        <v>96101.09375</v>
      </c>
      <c r="F43" s="106">
        <v>53489.11328125</v>
      </c>
      <c r="G43" s="762">
        <v>42611.9765625</v>
      </c>
      <c r="H43" s="761">
        <v>99723.15625</v>
      </c>
      <c r="I43" s="106">
        <v>55373.49609375</v>
      </c>
      <c r="J43" s="760">
        <v>44349.66015625</v>
      </c>
    </row>
    <row r="44" spans="1:10" ht="12.75">
      <c r="A44" s="111" t="s">
        <v>1214</v>
      </c>
      <c r="B44" s="761">
        <v>98350.4375</v>
      </c>
      <c r="C44" s="106">
        <v>52997.8515625</v>
      </c>
      <c r="D44" s="762">
        <v>45352.58203125</v>
      </c>
      <c r="E44" s="761">
        <v>103790.4765625</v>
      </c>
      <c r="F44" s="106">
        <v>56799.91015625</v>
      </c>
      <c r="G44" s="762">
        <v>46990.56640625</v>
      </c>
      <c r="H44" s="761">
        <v>106937.5078125</v>
      </c>
      <c r="I44" s="106">
        <v>57744.87890625</v>
      </c>
      <c r="J44" s="760">
        <v>49192.625</v>
      </c>
    </row>
    <row r="45" spans="1:10" ht="12.75">
      <c r="A45" s="111" t="s">
        <v>1213</v>
      </c>
      <c r="B45" s="761">
        <v>103594.171875</v>
      </c>
      <c r="C45" s="106">
        <v>54554.01171875</v>
      </c>
      <c r="D45" s="762">
        <v>49040.16015625</v>
      </c>
      <c r="E45" s="761">
        <v>100824.96875</v>
      </c>
      <c r="F45" s="106">
        <v>53770.30859375</v>
      </c>
      <c r="G45" s="762">
        <v>47054.65625</v>
      </c>
      <c r="H45" s="761">
        <v>105018.203125</v>
      </c>
      <c r="I45" s="106">
        <v>56627.0390625</v>
      </c>
      <c r="J45" s="760">
        <v>48391.1640625</v>
      </c>
    </row>
    <row r="46" spans="1:10" ht="12.75">
      <c r="A46" s="111" t="s">
        <v>1212</v>
      </c>
      <c r="B46" s="761">
        <v>107929.71875</v>
      </c>
      <c r="C46" s="106">
        <v>56075.203125</v>
      </c>
      <c r="D46" s="762">
        <v>51854.51171875</v>
      </c>
      <c r="E46" s="761">
        <v>96532.2578125</v>
      </c>
      <c r="F46" s="106">
        <v>50158.671875</v>
      </c>
      <c r="G46" s="762">
        <v>46373.58984375</v>
      </c>
      <c r="H46" s="761">
        <v>97810.5859375</v>
      </c>
      <c r="I46" s="106">
        <v>51124.18359375</v>
      </c>
      <c r="J46" s="760">
        <v>46686.40625</v>
      </c>
    </row>
    <row r="47" spans="1:10" ht="12.75">
      <c r="A47" s="111" t="s">
        <v>1211</v>
      </c>
      <c r="B47" s="761">
        <v>98469.734375</v>
      </c>
      <c r="C47" s="106">
        <v>49298.5078125</v>
      </c>
      <c r="D47" s="762">
        <v>49171.2265625</v>
      </c>
      <c r="E47" s="761">
        <v>98304.625</v>
      </c>
      <c r="F47" s="106">
        <v>49755.703125</v>
      </c>
      <c r="G47" s="762">
        <v>48548.92578125</v>
      </c>
      <c r="H47" s="761">
        <v>94356.4453125</v>
      </c>
      <c r="I47" s="106">
        <v>48072.36328125</v>
      </c>
      <c r="J47" s="760">
        <v>46284.08203125</v>
      </c>
    </row>
    <row r="48" spans="1:10" ht="12.75">
      <c r="A48" s="111" t="s">
        <v>1210</v>
      </c>
      <c r="B48" s="761">
        <v>94079.4453125</v>
      </c>
      <c r="C48" s="106">
        <v>46787.09765625</v>
      </c>
      <c r="D48" s="762">
        <v>47292.3515625</v>
      </c>
      <c r="E48" s="761">
        <v>103849.875</v>
      </c>
      <c r="F48" s="106">
        <v>53264.609375</v>
      </c>
      <c r="G48" s="762">
        <v>50585.26953125</v>
      </c>
      <c r="H48" s="761">
        <v>96624.296875</v>
      </c>
      <c r="I48" s="106">
        <v>49181.82421875</v>
      </c>
      <c r="J48" s="760">
        <v>47442.47265625</v>
      </c>
    </row>
    <row r="49" spans="1:10" ht="12.75">
      <c r="A49" s="111" t="s">
        <v>1209</v>
      </c>
      <c r="B49" s="761">
        <v>84747.3125</v>
      </c>
      <c r="C49" s="106">
        <v>42931.95703125</v>
      </c>
      <c r="D49" s="762">
        <v>41815.35546875</v>
      </c>
      <c r="E49" s="761">
        <v>94531.96875</v>
      </c>
      <c r="F49" s="106">
        <v>47753.3984375</v>
      </c>
      <c r="G49" s="762">
        <v>46778.56640625</v>
      </c>
      <c r="H49" s="761">
        <v>101672.0625</v>
      </c>
      <c r="I49" s="106">
        <v>52331.7890625</v>
      </c>
      <c r="J49" s="760">
        <v>49340.2734375</v>
      </c>
    </row>
    <row r="50" spans="1:10" ht="12.75">
      <c r="A50" s="111" t="s">
        <v>1208</v>
      </c>
      <c r="B50" s="761">
        <v>80665.125</v>
      </c>
      <c r="C50" s="106">
        <v>40557.859375</v>
      </c>
      <c r="D50" s="762">
        <v>40107.265625</v>
      </c>
      <c r="E50" s="761">
        <v>91918.4921875</v>
      </c>
      <c r="F50" s="106">
        <v>45310.76953125</v>
      </c>
      <c r="G50" s="762">
        <v>46607.72265625</v>
      </c>
      <c r="H50" s="761">
        <v>94655.5703125</v>
      </c>
      <c r="I50" s="106">
        <v>47256.9296875</v>
      </c>
      <c r="J50" s="760">
        <v>47398.640625</v>
      </c>
    </row>
    <row r="51" spans="1:10" ht="12.75">
      <c r="A51" s="111" t="s">
        <v>1207</v>
      </c>
      <c r="B51" s="761">
        <v>82717.9375</v>
      </c>
      <c r="C51" s="106">
        <v>40236.3046875</v>
      </c>
      <c r="D51" s="762">
        <v>42481.6328125</v>
      </c>
      <c r="E51" s="761">
        <v>82900.84375</v>
      </c>
      <c r="F51" s="106">
        <v>40967.98828125</v>
      </c>
      <c r="G51" s="762">
        <v>41932.859375</v>
      </c>
      <c r="H51" s="761">
        <v>89982.671875</v>
      </c>
      <c r="I51" s="106">
        <v>43888.203125</v>
      </c>
      <c r="J51" s="760">
        <v>46094.4765625</v>
      </c>
    </row>
    <row r="52" spans="1:10" ht="12.75">
      <c r="A52" s="111" t="s">
        <v>1206</v>
      </c>
      <c r="B52" s="761">
        <v>84340.8203125</v>
      </c>
      <c r="C52" s="106">
        <v>40665.484375</v>
      </c>
      <c r="D52" s="762">
        <v>43675.3359375</v>
      </c>
      <c r="E52" s="761">
        <v>74949.625</v>
      </c>
      <c r="F52" s="106">
        <v>37046.328125</v>
      </c>
      <c r="G52" s="762">
        <v>37903.30078125</v>
      </c>
      <c r="H52" s="761">
        <v>79234.734375</v>
      </c>
      <c r="I52" s="106">
        <v>38984.953125</v>
      </c>
      <c r="J52" s="760">
        <v>40249.78125</v>
      </c>
    </row>
    <row r="53" spans="1:10" ht="12.75">
      <c r="A53" s="111" t="s">
        <v>1205</v>
      </c>
      <c r="B53" s="761">
        <v>81658.1953125</v>
      </c>
      <c r="C53" s="106">
        <v>38894.12890625</v>
      </c>
      <c r="D53" s="762">
        <v>42764.0703125</v>
      </c>
      <c r="E53" s="761">
        <v>74825.8125</v>
      </c>
      <c r="F53" s="106">
        <v>35808.12890625</v>
      </c>
      <c r="G53" s="762">
        <v>39017.6796875</v>
      </c>
      <c r="H53" s="761">
        <v>71507.65625</v>
      </c>
      <c r="I53" s="106">
        <v>35033.98046875</v>
      </c>
      <c r="J53" s="760">
        <v>36473.67578125</v>
      </c>
    </row>
    <row r="54" spans="1:10" ht="12.75">
      <c r="A54" s="111" t="s">
        <v>1204</v>
      </c>
      <c r="B54" s="761">
        <v>72119.53125</v>
      </c>
      <c r="C54" s="106">
        <v>33436.1484375</v>
      </c>
      <c r="D54" s="762">
        <v>38683.3828125</v>
      </c>
      <c r="E54" s="761">
        <v>73530.359375</v>
      </c>
      <c r="F54" s="106">
        <v>34153.83203125</v>
      </c>
      <c r="G54" s="762">
        <v>39376.5234375</v>
      </c>
      <c r="H54" s="761">
        <v>69239.25</v>
      </c>
      <c r="I54" s="106">
        <v>32318.234375</v>
      </c>
      <c r="J54" s="760">
        <v>36921.01171875</v>
      </c>
    </row>
    <row r="55" spans="1:10" ht="12.75">
      <c r="A55" s="111" t="s">
        <v>1203</v>
      </c>
      <c r="B55" s="761">
        <v>57417.734375</v>
      </c>
      <c r="C55" s="106">
        <v>25505.673828125</v>
      </c>
      <c r="D55" s="762">
        <v>31912.060546875</v>
      </c>
      <c r="E55" s="761">
        <v>65606.3671875</v>
      </c>
      <c r="F55" s="106">
        <v>29194.912109375</v>
      </c>
      <c r="G55" s="762">
        <v>36411.45703125</v>
      </c>
      <c r="H55" s="761">
        <v>65054.1328125</v>
      </c>
      <c r="I55" s="106">
        <v>29071.015625</v>
      </c>
      <c r="J55" s="760">
        <v>35983.11328125</v>
      </c>
    </row>
    <row r="56" spans="1:10" ht="12.75">
      <c r="A56" s="111" t="s">
        <v>1202</v>
      </c>
      <c r="B56" s="761">
        <v>56703.8828125</v>
      </c>
      <c r="C56" s="106">
        <v>22041.755859375</v>
      </c>
      <c r="D56" s="762">
        <v>34662.125</v>
      </c>
      <c r="E56" s="761">
        <v>94822.8671875</v>
      </c>
      <c r="F56" s="106">
        <v>38445.52734375</v>
      </c>
      <c r="G56" s="762">
        <v>56377.3359375</v>
      </c>
      <c r="H56" s="761">
        <v>107647.625</v>
      </c>
      <c r="I56" s="106">
        <v>43712.703125</v>
      </c>
      <c r="J56" s="760">
        <v>63934.921875</v>
      </c>
    </row>
    <row r="57" spans="1:10" ht="12.75" customHeight="1">
      <c r="A57" s="342"/>
      <c r="B57" s="759"/>
      <c r="C57" s="99"/>
      <c r="D57" s="99"/>
      <c r="E57" s="759"/>
      <c r="F57" s="99"/>
      <c r="G57" s="341"/>
      <c r="H57" s="759"/>
      <c r="I57" s="99"/>
      <c r="J57" s="340"/>
    </row>
    <row r="58" ht="12.75" customHeight="1"/>
    <row r="59" ht="12.75" customHeight="1">
      <c r="A59" s="96" t="s">
        <v>1201</v>
      </c>
    </row>
    <row r="60" ht="12.75">
      <c r="A60" s="96" t="s">
        <v>1200</v>
      </c>
    </row>
    <row r="61" ht="12.75">
      <c r="A61" s="339" t="s">
        <v>1199</v>
      </c>
    </row>
    <row r="62" ht="12.75">
      <c r="A62" s="339" t="s">
        <v>1172</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2022&amp;R&amp;9http://dbedt.hawaii.gov/</oddFooter>
  </headerFooter>
  <rowBreaks count="1" manualBreakCount="1">
    <brk id="31" max="255" man="1"/>
  </rowBreaks>
</worksheet>
</file>

<file path=xl/worksheets/sheet27.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19.8515625" style="190" customWidth="1"/>
    <col min="2" max="6" width="12.7109375" style="189" customWidth="1"/>
    <col min="7" max="16384" width="9.140625" style="189" customWidth="1"/>
  </cols>
  <sheetData>
    <row r="1" spans="1:6" ht="15.75">
      <c r="A1" s="219" t="s">
        <v>1253</v>
      </c>
      <c r="B1" s="216"/>
      <c r="C1" s="216"/>
      <c r="D1" s="216"/>
      <c r="E1" s="216"/>
      <c r="F1" s="216"/>
    </row>
    <row r="2" spans="1:6" ht="15.75">
      <c r="A2" s="219" t="s">
        <v>1252</v>
      </c>
      <c r="B2" s="216"/>
      <c r="C2" s="216"/>
      <c r="D2" s="216"/>
      <c r="E2" s="216"/>
      <c r="F2" s="216"/>
    </row>
    <row r="3" ht="12.75" customHeight="1">
      <c r="A3" s="219"/>
    </row>
    <row r="4" spans="1:6" s="62" customFormat="1" ht="12.75">
      <c r="A4" s="84" t="s">
        <v>1251</v>
      </c>
      <c r="B4" s="83"/>
      <c r="C4" s="83"/>
      <c r="D4" s="83"/>
      <c r="E4" s="83"/>
      <c r="F4" s="83"/>
    </row>
    <row r="5" spans="1:6" s="62" customFormat="1" ht="12.75">
      <c r="A5" s="84" t="s">
        <v>1250</v>
      </c>
      <c r="B5" s="83"/>
      <c r="C5" s="83"/>
      <c r="D5" s="83"/>
      <c r="E5" s="83"/>
      <c r="F5" s="83"/>
    </row>
    <row r="6" spans="1:6" s="62" customFormat="1" ht="12.75">
      <c r="A6" s="84" t="s">
        <v>1249</v>
      </c>
      <c r="B6" s="83"/>
      <c r="C6" s="83"/>
      <c r="D6" s="83"/>
      <c r="E6" s="83"/>
      <c r="F6" s="83"/>
    </row>
    <row r="7" ht="12.75" customHeight="1" thickBot="1"/>
    <row r="8" spans="1:6" s="808" customFormat="1" ht="45.75" customHeight="1" thickTop="1">
      <c r="A8" s="81" t="s">
        <v>1248</v>
      </c>
      <c r="B8" s="214" t="s">
        <v>1193</v>
      </c>
      <c r="C8" s="213" t="s">
        <v>194</v>
      </c>
      <c r="D8" s="213" t="s">
        <v>1247</v>
      </c>
      <c r="E8" s="213" t="s">
        <v>1246</v>
      </c>
      <c r="F8" s="212" t="s">
        <v>1245</v>
      </c>
    </row>
    <row r="9" spans="1:5" ht="12.75" customHeight="1">
      <c r="A9" s="807"/>
      <c r="B9" s="805"/>
      <c r="C9" s="804"/>
      <c r="D9" s="806"/>
      <c r="E9" s="806"/>
    </row>
    <row r="10" spans="1:5" ht="12.75" customHeight="1">
      <c r="A10" s="622" t="s">
        <v>1244</v>
      </c>
      <c r="B10" s="805"/>
      <c r="C10" s="804"/>
      <c r="D10" s="803"/>
      <c r="E10" s="803"/>
    </row>
    <row r="11" spans="1:6" ht="12.75">
      <c r="A11" s="802" t="s">
        <v>533</v>
      </c>
      <c r="B11" s="801">
        <v>1468677</v>
      </c>
      <c r="C11" s="800">
        <v>988095</v>
      </c>
      <c r="D11" s="796">
        <v>202682</v>
      </c>
      <c r="E11" s="799">
        <v>83516</v>
      </c>
      <c r="F11" s="793">
        <v>194384</v>
      </c>
    </row>
    <row r="12" spans="1:6" ht="12.75">
      <c r="A12" s="802" t="s">
        <v>1243</v>
      </c>
      <c r="B12" s="801">
        <v>1583139</v>
      </c>
      <c r="C12" s="800">
        <v>1048965</v>
      </c>
      <c r="D12" s="796">
        <v>222485</v>
      </c>
      <c r="E12" s="799">
        <v>93630</v>
      </c>
      <c r="F12" s="793">
        <v>218059</v>
      </c>
    </row>
    <row r="13" spans="1:6" ht="12.75">
      <c r="A13" s="802" t="s">
        <v>532</v>
      </c>
      <c r="B13" s="801">
        <v>1638616.6106308857</v>
      </c>
      <c r="C13" s="800">
        <v>1070437.0215117328</v>
      </c>
      <c r="D13" s="796">
        <v>236683.63425386645</v>
      </c>
      <c r="E13" s="799">
        <v>99047.75321669654</v>
      </c>
      <c r="F13" s="793">
        <v>232448.17039858957</v>
      </c>
    </row>
    <row r="14" spans="1:6" ht="12.75">
      <c r="A14" s="802" t="s">
        <v>1242</v>
      </c>
      <c r="B14" s="801">
        <v>1695166.5886225058</v>
      </c>
      <c r="C14" s="800">
        <v>1093991.70564252</v>
      </c>
      <c r="D14" s="796">
        <v>252072.60931485269</v>
      </c>
      <c r="E14" s="799">
        <v>103758.35286630798</v>
      </c>
      <c r="F14" s="793">
        <v>245343.95204882493</v>
      </c>
    </row>
    <row r="15" spans="1:6" ht="12.75">
      <c r="A15" s="802" t="s">
        <v>1241</v>
      </c>
      <c r="B15" s="801">
        <v>1746730.8635685209</v>
      </c>
      <c r="C15" s="800">
        <v>1112667.017645474</v>
      </c>
      <c r="D15" s="796">
        <v>267463.23860350135</v>
      </c>
      <c r="E15" s="799">
        <v>108457.22958672467</v>
      </c>
      <c r="F15" s="793">
        <v>258143.30742032087</v>
      </c>
    </row>
    <row r="16" spans="1:6" ht="12.75">
      <c r="A16" s="802" t="s">
        <v>1240</v>
      </c>
      <c r="B16" s="801">
        <v>1792079.9208464047</v>
      </c>
      <c r="C16" s="800">
        <v>1125875.749921229</v>
      </c>
      <c r="D16" s="796">
        <v>282588.1494462866</v>
      </c>
      <c r="E16" s="799">
        <v>113070.58134592413</v>
      </c>
      <c r="F16" s="793">
        <v>270545.3932579649</v>
      </c>
    </row>
    <row r="17" spans="1:6" ht="12.75">
      <c r="A17" s="802" t="s">
        <v>1239</v>
      </c>
      <c r="B17" s="801">
        <v>1829980.9876553903</v>
      </c>
      <c r="C17" s="800">
        <v>1133609.098971711</v>
      </c>
      <c r="D17" s="796">
        <v>297096.5013265053</v>
      </c>
      <c r="E17" s="799">
        <v>117362.43781492539</v>
      </c>
      <c r="F17" s="793">
        <v>281913.05891724833</v>
      </c>
    </row>
    <row r="18" spans="1:6" ht="12.75">
      <c r="A18" s="802" t="s">
        <v>1238</v>
      </c>
      <c r="B18" s="801">
        <v>1866457.025534403</v>
      </c>
      <c r="C18" s="800">
        <v>1139436.667663283</v>
      </c>
      <c r="D18" s="796">
        <v>311869.1301605201</v>
      </c>
      <c r="E18" s="799">
        <v>121803.12634083073</v>
      </c>
      <c r="F18" s="793">
        <v>293347.9919947692</v>
      </c>
    </row>
    <row r="19" spans="1:6" ht="12.75">
      <c r="A19" s="798"/>
      <c r="B19" s="797"/>
      <c r="C19" s="796"/>
      <c r="D19" s="795"/>
      <c r="E19" s="794"/>
      <c r="F19" s="793"/>
    </row>
    <row r="20" spans="1:6" s="62" customFormat="1" ht="12.75">
      <c r="A20" s="622" t="s">
        <v>1190</v>
      </c>
      <c r="B20" s="792"/>
      <c r="C20" s="208"/>
      <c r="D20" s="791"/>
      <c r="E20" s="791"/>
      <c r="F20" s="207"/>
    </row>
    <row r="21" spans="1:6" s="62" customFormat="1" ht="12.75">
      <c r="A21" s="790" t="s">
        <v>1237</v>
      </c>
      <c r="B21" s="789">
        <v>1.25864829154414</v>
      </c>
      <c r="C21" s="788">
        <v>1.001319921056143</v>
      </c>
      <c r="D21" s="788">
        <v>1.5658231126169042</v>
      </c>
      <c r="E21" s="788">
        <v>1.9234751858914212</v>
      </c>
      <c r="F21" s="787">
        <v>1.9339648331684334</v>
      </c>
    </row>
    <row r="22" spans="1:6" s="62" customFormat="1" ht="12.75">
      <c r="A22" s="790" t="s">
        <v>1188</v>
      </c>
      <c r="B22" s="789">
        <v>0.8647871338418156</v>
      </c>
      <c r="C22" s="788">
        <v>0.5078610811507733</v>
      </c>
      <c r="D22" s="788">
        <v>1.5586392531605098</v>
      </c>
      <c r="E22" s="788">
        <v>1.4162157632394923</v>
      </c>
      <c r="F22" s="787">
        <v>1.6103691179670143</v>
      </c>
    </row>
    <row r="23" spans="1:6" s="62" customFormat="1" ht="12.75">
      <c r="A23" s="790" t="s">
        <v>1187</v>
      </c>
      <c r="B23" s="789">
        <v>0.6808807770541714</v>
      </c>
      <c r="C23" s="788">
        <v>0.4362714225770725</v>
      </c>
      <c r="D23" s="788">
        <v>1.2678257281426797</v>
      </c>
      <c r="E23" s="788">
        <v>0.9335824638897039</v>
      </c>
      <c r="F23" s="787">
        <v>1.0857284086250862</v>
      </c>
    </row>
    <row r="24" spans="1:6" s="62" customFormat="1" ht="12.75">
      <c r="A24" s="790" t="s">
        <v>1186</v>
      </c>
      <c r="B24" s="789">
        <v>0.6010982798755116</v>
      </c>
      <c r="C24" s="788">
        <v>0.33910826992560317</v>
      </c>
      <c r="D24" s="788">
        <v>1.192351564166616</v>
      </c>
      <c r="E24" s="788">
        <v>0.889759686785152</v>
      </c>
      <c r="F24" s="787">
        <v>1.022265270403766</v>
      </c>
    </row>
    <row r="25" spans="1:6" s="62" customFormat="1" ht="12.75">
      <c r="A25" s="790" t="s">
        <v>1185</v>
      </c>
      <c r="B25" s="789">
        <v>0.5139351251693514</v>
      </c>
      <c r="C25" s="788">
        <v>0.23630526561335685</v>
      </c>
      <c r="D25" s="788">
        <v>1.1062421885823959</v>
      </c>
      <c r="E25" s="788">
        <v>0.8366069491640982</v>
      </c>
      <c r="F25" s="787">
        <v>0.9429179383816821</v>
      </c>
    </row>
    <row r="26" spans="1:6" s="62" customFormat="1" ht="12.75">
      <c r="A26" s="790" t="s">
        <v>1184</v>
      </c>
      <c r="B26" s="789">
        <v>0.4194505475044963</v>
      </c>
      <c r="C26" s="788">
        <v>0.13699893347349779</v>
      </c>
      <c r="D26" s="788">
        <v>1.006359497557363</v>
      </c>
      <c r="E26" s="788">
        <v>0.7478760941702411</v>
      </c>
      <c r="F26" s="787">
        <v>0.826573914999873</v>
      </c>
    </row>
    <row r="27" spans="1:6" s="62" customFormat="1" ht="12.75">
      <c r="A27" s="790" t="s">
        <v>1183</v>
      </c>
      <c r="B27" s="789">
        <v>0.39550842794013885</v>
      </c>
      <c r="C27" s="788">
        <v>0.10260366404093446</v>
      </c>
      <c r="D27" s="788">
        <v>0.9752577203228308</v>
      </c>
      <c r="E27" s="788">
        <v>0.7455478117216252</v>
      </c>
      <c r="F27" s="787">
        <v>0.7983876227005693</v>
      </c>
    </row>
    <row r="28" spans="1:6" ht="12.75" customHeight="1">
      <c r="A28" s="197"/>
      <c r="B28" s="786"/>
      <c r="C28" s="785"/>
      <c r="D28" s="784"/>
      <c r="E28" s="783"/>
      <c r="F28" s="782"/>
    </row>
    <row r="29" ht="12.75" customHeight="1"/>
    <row r="30" ht="12.75">
      <c r="A30" s="155" t="s">
        <v>1236</v>
      </c>
    </row>
    <row r="31" s="155" customFormat="1" ht="12.75">
      <c r="A31" s="155" t="s">
        <v>1235</v>
      </c>
    </row>
    <row r="32" ht="12.75">
      <c r="A32" s="155" t="s">
        <v>1234</v>
      </c>
    </row>
    <row r="33" ht="12.75">
      <c r="A33" s="153" t="s">
        <v>1233</v>
      </c>
    </row>
    <row r="34" ht="12.75">
      <c r="A34" s="730" t="s">
        <v>1232</v>
      </c>
    </row>
    <row r="35" ht="12.75">
      <c r="A35" s="628" t="s">
        <v>1231</v>
      </c>
    </row>
    <row r="36" ht="12.75">
      <c r="A36" s="628" t="s">
        <v>1172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8.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5.8515625" style="62" customWidth="1"/>
    <col min="2" max="7" width="11.28125" style="62" customWidth="1"/>
    <col min="8" max="16384" width="9.140625" style="62" customWidth="1"/>
  </cols>
  <sheetData>
    <row r="1" spans="1:7" ht="15.75">
      <c r="A1" s="87" t="s">
        <v>1281</v>
      </c>
      <c r="B1" s="827"/>
      <c r="C1" s="827"/>
      <c r="D1" s="827"/>
      <c r="E1" s="827"/>
      <c r="F1" s="827"/>
      <c r="G1" s="827"/>
    </row>
    <row r="2" ht="13.5" thickBot="1">
      <c r="A2" s="62" t="s">
        <v>34</v>
      </c>
    </row>
    <row r="3" spans="1:7" s="825" customFormat="1" ht="24" customHeight="1" thickTop="1">
      <c r="A3" s="826"/>
      <c r="B3" s="1664">
        <v>40269</v>
      </c>
      <c r="C3" s="1665"/>
      <c r="D3" s="1666"/>
      <c r="E3" s="1664">
        <v>43922</v>
      </c>
      <c r="F3" s="1665"/>
      <c r="G3" s="1665"/>
    </row>
    <row r="4" spans="1:7" s="569" customFormat="1" ht="34.5" customHeight="1">
      <c r="A4" s="823" t="s">
        <v>1280</v>
      </c>
      <c r="B4" s="824" t="s">
        <v>0</v>
      </c>
      <c r="C4" s="823" t="s">
        <v>1221</v>
      </c>
      <c r="D4" s="823" t="s">
        <v>1220</v>
      </c>
      <c r="E4" s="824" t="s">
        <v>0</v>
      </c>
      <c r="F4" s="823" t="s">
        <v>1221</v>
      </c>
      <c r="G4" s="822" t="s">
        <v>1220</v>
      </c>
    </row>
    <row r="5" spans="1:7" ht="12.75">
      <c r="A5" s="78"/>
      <c r="B5" s="820"/>
      <c r="C5" s="590"/>
      <c r="D5" s="821"/>
      <c r="E5" s="820"/>
      <c r="F5" s="590"/>
      <c r="G5" s="819"/>
    </row>
    <row r="6" spans="1:7" ht="12.75">
      <c r="A6" s="590" t="s">
        <v>1279</v>
      </c>
      <c r="B6" s="813">
        <v>1360301</v>
      </c>
      <c r="C6" s="812">
        <v>681243</v>
      </c>
      <c r="D6" s="818">
        <v>679058</v>
      </c>
      <c r="E6" s="813">
        <v>1455271</v>
      </c>
      <c r="F6" s="812">
        <v>727844</v>
      </c>
      <c r="G6" s="818">
        <v>727427</v>
      </c>
    </row>
    <row r="7" spans="1:7" ht="12.75">
      <c r="A7" s="78"/>
      <c r="B7" s="561"/>
      <c r="C7" s="136"/>
      <c r="D7" s="814"/>
      <c r="E7" s="561"/>
      <c r="F7" s="136"/>
      <c r="G7" s="814"/>
    </row>
    <row r="8" spans="1:7" ht="12.75" customHeight="1">
      <c r="A8" s="78" t="s">
        <v>1278</v>
      </c>
      <c r="B8" s="561">
        <v>87407</v>
      </c>
      <c r="C8" s="817">
        <v>45019</v>
      </c>
      <c r="D8" s="814">
        <v>42388</v>
      </c>
      <c r="E8" s="561">
        <v>77352</v>
      </c>
      <c r="F8" s="817">
        <v>39633</v>
      </c>
      <c r="G8" s="814">
        <v>37719</v>
      </c>
    </row>
    <row r="9" spans="1:7" ht="12.75" customHeight="1">
      <c r="A9" s="78" t="s">
        <v>1277</v>
      </c>
      <c r="B9" s="561">
        <v>83361</v>
      </c>
      <c r="C9" s="817">
        <v>42847</v>
      </c>
      <c r="D9" s="814">
        <v>40514</v>
      </c>
      <c r="E9" s="561">
        <v>83767</v>
      </c>
      <c r="F9" s="817">
        <v>43022</v>
      </c>
      <c r="G9" s="814">
        <v>40745</v>
      </c>
    </row>
    <row r="10" spans="1:7" ht="12.75" customHeight="1">
      <c r="A10" s="78" t="s">
        <v>1276</v>
      </c>
      <c r="B10" s="561">
        <v>81539</v>
      </c>
      <c r="C10" s="817">
        <v>41699</v>
      </c>
      <c r="D10" s="814">
        <v>39840</v>
      </c>
      <c r="E10" s="561">
        <v>87276</v>
      </c>
      <c r="F10" s="817">
        <v>44793</v>
      </c>
      <c r="G10" s="814">
        <v>42483</v>
      </c>
    </row>
    <row r="11" spans="1:7" ht="12.75" customHeight="1">
      <c r="A11" s="78" t="s">
        <v>1275</v>
      </c>
      <c r="B11" s="561">
        <v>85994</v>
      </c>
      <c r="C11" s="817">
        <v>44590</v>
      </c>
      <c r="D11" s="814">
        <v>41404</v>
      </c>
      <c r="E11" s="561">
        <v>83640</v>
      </c>
      <c r="F11" s="817">
        <v>43110</v>
      </c>
      <c r="G11" s="814">
        <v>40530</v>
      </c>
    </row>
    <row r="12" spans="1:7" ht="12.75" customHeight="1">
      <c r="A12" s="78" t="s">
        <v>1274</v>
      </c>
      <c r="B12" s="561">
        <v>95829</v>
      </c>
      <c r="C12" s="817">
        <v>51981</v>
      </c>
      <c r="D12" s="814">
        <v>43848</v>
      </c>
      <c r="E12" s="561">
        <v>92885</v>
      </c>
      <c r="F12" s="817">
        <v>50663</v>
      </c>
      <c r="G12" s="814">
        <v>42222</v>
      </c>
    </row>
    <row r="13" spans="1:7" ht="12.75" customHeight="1">
      <c r="A13" s="78" t="s">
        <v>1273</v>
      </c>
      <c r="B13" s="561">
        <v>97302</v>
      </c>
      <c r="C13" s="817">
        <v>50683</v>
      </c>
      <c r="D13" s="814">
        <v>46619</v>
      </c>
      <c r="E13" s="561">
        <v>95625</v>
      </c>
      <c r="F13" s="817">
        <v>50259</v>
      </c>
      <c r="G13" s="814">
        <v>45366</v>
      </c>
    </row>
    <row r="14" spans="1:7" ht="12.75" customHeight="1">
      <c r="A14" s="78" t="s">
        <v>1272</v>
      </c>
      <c r="B14" s="561">
        <v>88031</v>
      </c>
      <c r="C14" s="817">
        <v>44921</v>
      </c>
      <c r="D14" s="814">
        <v>43110</v>
      </c>
      <c r="E14" s="561">
        <v>95497</v>
      </c>
      <c r="F14" s="817">
        <v>48538</v>
      </c>
      <c r="G14" s="814">
        <v>46959</v>
      </c>
    </row>
    <row r="15" spans="1:7" ht="12.75" customHeight="1">
      <c r="A15" s="78" t="s">
        <v>1271</v>
      </c>
      <c r="B15" s="561">
        <v>86756</v>
      </c>
      <c r="C15" s="817">
        <v>43994</v>
      </c>
      <c r="D15" s="814">
        <v>42762</v>
      </c>
      <c r="E15" s="561">
        <v>95531</v>
      </c>
      <c r="F15" s="817">
        <v>48458</v>
      </c>
      <c r="G15" s="814">
        <v>47073</v>
      </c>
    </row>
    <row r="16" spans="1:7" ht="12.75" customHeight="1">
      <c r="A16" s="78" t="s">
        <v>1270</v>
      </c>
      <c r="B16" s="561">
        <v>89617</v>
      </c>
      <c r="C16" s="817">
        <v>45253</v>
      </c>
      <c r="D16" s="814">
        <v>44364</v>
      </c>
      <c r="E16" s="561">
        <v>88408</v>
      </c>
      <c r="F16" s="817">
        <v>44619</v>
      </c>
      <c r="G16" s="814">
        <v>43789</v>
      </c>
    </row>
    <row r="17" spans="1:7" ht="12.75" customHeight="1">
      <c r="A17" s="78" t="s">
        <v>1269</v>
      </c>
      <c r="B17" s="561">
        <v>95787</v>
      </c>
      <c r="C17" s="817">
        <v>48213</v>
      </c>
      <c r="D17" s="814">
        <v>47574</v>
      </c>
      <c r="E17" s="561">
        <v>86939</v>
      </c>
      <c r="F17" s="817">
        <v>43226</v>
      </c>
      <c r="G17" s="814">
        <v>43713</v>
      </c>
    </row>
    <row r="18" spans="1:7" ht="12.75" customHeight="1">
      <c r="A18" s="78" t="s">
        <v>1268</v>
      </c>
      <c r="B18" s="561">
        <v>97978</v>
      </c>
      <c r="C18" s="817">
        <v>48831</v>
      </c>
      <c r="D18" s="814">
        <v>49147</v>
      </c>
      <c r="E18" s="561">
        <v>91112</v>
      </c>
      <c r="F18" s="817">
        <v>45521</v>
      </c>
      <c r="G18" s="814">
        <v>45591</v>
      </c>
    </row>
    <row r="19" spans="1:7" ht="12.75" customHeight="1">
      <c r="A19" s="78" t="s">
        <v>1267</v>
      </c>
      <c r="B19" s="561">
        <v>93340</v>
      </c>
      <c r="C19" s="817">
        <v>46148</v>
      </c>
      <c r="D19" s="814">
        <v>47192</v>
      </c>
      <c r="E19" s="561">
        <v>96356</v>
      </c>
      <c r="F19" s="817">
        <v>47810</v>
      </c>
      <c r="G19" s="814">
        <v>48546</v>
      </c>
    </row>
    <row r="20" spans="1:7" ht="12.75" customHeight="1">
      <c r="A20" s="78" t="s">
        <v>1266</v>
      </c>
      <c r="B20" s="561">
        <v>82222</v>
      </c>
      <c r="C20" s="817">
        <v>40879</v>
      </c>
      <c r="D20" s="814">
        <v>41343</v>
      </c>
      <c r="E20" s="561">
        <v>98432</v>
      </c>
      <c r="F20" s="817">
        <v>47987</v>
      </c>
      <c r="G20" s="814">
        <v>50445</v>
      </c>
    </row>
    <row r="21" spans="1:7" ht="12.75" customHeight="1">
      <c r="A21" s="78" t="s">
        <v>1265</v>
      </c>
      <c r="B21" s="561">
        <v>59170</v>
      </c>
      <c r="C21" s="817">
        <v>28849</v>
      </c>
      <c r="D21" s="814">
        <v>30321</v>
      </c>
      <c r="E21" s="561">
        <v>90547</v>
      </c>
      <c r="F21" s="817">
        <v>44175</v>
      </c>
      <c r="G21" s="814">
        <v>46372</v>
      </c>
    </row>
    <row r="22" spans="1:7" ht="12.75" customHeight="1">
      <c r="A22" s="78" t="s">
        <v>1264</v>
      </c>
      <c r="B22" s="561">
        <v>41353</v>
      </c>
      <c r="C22" s="817">
        <v>19140</v>
      </c>
      <c r="D22" s="814">
        <v>22213</v>
      </c>
      <c r="E22" s="561">
        <v>75416</v>
      </c>
      <c r="F22" s="817">
        <v>36730</v>
      </c>
      <c r="G22" s="814">
        <v>38686</v>
      </c>
    </row>
    <row r="23" spans="1:7" ht="12.75" customHeight="1">
      <c r="A23" s="78" t="s">
        <v>1263</v>
      </c>
      <c r="B23" s="561">
        <v>34675</v>
      </c>
      <c r="C23" s="817">
        <v>14940</v>
      </c>
      <c r="D23" s="814">
        <v>19735</v>
      </c>
      <c r="E23" s="561">
        <v>48753</v>
      </c>
      <c r="F23" s="817">
        <v>22986</v>
      </c>
      <c r="G23" s="814">
        <v>25767</v>
      </c>
    </row>
    <row r="24" spans="1:7" ht="12.75" customHeight="1">
      <c r="A24" s="78" t="s">
        <v>1262</v>
      </c>
      <c r="B24" s="561">
        <v>29702</v>
      </c>
      <c r="C24" s="817">
        <v>11904</v>
      </c>
      <c r="D24" s="814">
        <v>17798</v>
      </c>
      <c r="E24" s="561">
        <v>29896</v>
      </c>
      <c r="F24" s="817">
        <v>12983</v>
      </c>
      <c r="G24" s="814">
        <v>16913</v>
      </c>
    </row>
    <row r="25" spans="1:7" ht="12.75" customHeight="1">
      <c r="A25" s="78" t="s">
        <v>1257</v>
      </c>
      <c r="B25" s="561">
        <v>30238</v>
      </c>
      <c r="C25" s="817">
        <v>11352</v>
      </c>
      <c r="D25" s="814">
        <v>18886</v>
      </c>
      <c r="E25" s="561">
        <v>37839</v>
      </c>
      <c r="F25" s="817">
        <v>13331</v>
      </c>
      <c r="G25" s="814">
        <v>24508</v>
      </c>
    </row>
    <row r="26" spans="1:7" ht="12.75">
      <c r="A26" s="78"/>
      <c r="B26" s="815"/>
      <c r="C26" s="817"/>
      <c r="D26" s="816"/>
      <c r="E26" s="815"/>
      <c r="F26" s="817"/>
      <c r="G26" s="814"/>
    </row>
    <row r="27" spans="1:7" ht="12.75" customHeight="1">
      <c r="A27" s="78" t="s">
        <v>1261</v>
      </c>
      <c r="B27" s="815">
        <v>1091079</v>
      </c>
      <c r="C27" s="817">
        <v>543085</v>
      </c>
      <c r="D27" s="816">
        <v>547994</v>
      </c>
      <c r="E27" s="815">
        <v>1189786</v>
      </c>
      <c r="F27" s="817">
        <v>591549</v>
      </c>
      <c r="G27" s="814">
        <v>598237</v>
      </c>
    </row>
    <row r="28" spans="1:7" ht="12.75" customHeight="1">
      <c r="A28" s="78" t="s">
        <v>1260</v>
      </c>
      <c r="B28" s="815">
        <v>1056483</v>
      </c>
      <c r="C28" s="817">
        <v>525231</v>
      </c>
      <c r="D28" s="816">
        <v>531252</v>
      </c>
      <c r="E28" s="815">
        <v>1155905</v>
      </c>
      <c r="F28" s="817">
        <v>574014</v>
      </c>
      <c r="G28" s="814">
        <v>581891</v>
      </c>
    </row>
    <row r="29" spans="1:7" ht="12.75" customHeight="1">
      <c r="A29" s="78" t="s">
        <v>1259</v>
      </c>
      <c r="B29" s="815">
        <v>1003512</v>
      </c>
      <c r="C29" s="817">
        <v>497216</v>
      </c>
      <c r="D29" s="816">
        <v>506296</v>
      </c>
      <c r="E29" s="815">
        <v>1104765</v>
      </c>
      <c r="F29" s="817">
        <v>547257</v>
      </c>
      <c r="G29" s="814">
        <v>557508</v>
      </c>
    </row>
    <row r="30" spans="1:7" ht="12.75" customHeight="1">
      <c r="A30" s="78" t="s">
        <v>1258</v>
      </c>
      <c r="B30" s="815">
        <v>195138</v>
      </c>
      <c r="C30" s="817">
        <v>86185</v>
      </c>
      <c r="D30" s="816">
        <v>108953</v>
      </c>
      <c r="E30" s="815">
        <v>282451</v>
      </c>
      <c r="F30" s="817">
        <v>130205</v>
      </c>
      <c r="G30" s="814">
        <v>152246</v>
      </c>
    </row>
    <row r="31" spans="1:7" ht="12.75" customHeight="1">
      <c r="A31" s="78" t="s">
        <v>1257</v>
      </c>
      <c r="B31" s="815">
        <v>30238</v>
      </c>
      <c r="C31" s="817">
        <v>11352</v>
      </c>
      <c r="D31" s="816">
        <v>18886</v>
      </c>
      <c r="E31" s="815">
        <v>37839</v>
      </c>
      <c r="F31" s="817">
        <v>13331</v>
      </c>
      <c r="G31" s="814">
        <v>24508</v>
      </c>
    </row>
    <row r="32" spans="1:7" ht="12.75">
      <c r="A32" s="78"/>
      <c r="B32" s="815"/>
      <c r="C32" s="136"/>
      <c r="D32" s="816"/>
      <c r="E32" s="815"/>
      <c r="F32" s="136"/>
      <c r="G32" s="814"/>
    </row>
    <row r="33" spans="1:7" ht="12.75">
      <c r="A33" s="78" t="s">
        <v>1256</v>
      </c>
      <c r="B33" s="670">
        <v>38.6</v>
      </c>
      <c r="C33" s="669">
        <v>37.2</v>
      </c>
      <c r="D33" s="635">
        <v>39.9</v>
      </c>
      <c r="E33" s="670">
        <v>40.8</v>
      </c>
      <c r="F33" s="669">
        <v>39.5</v>
      </c>
      <c r="G33" s="635">
        <v>42.2</v>
      </c>
    </row>
    <row r="34" spans="1:7" ht="12.75">
      <c r="A34" s="69"/>
      <c r="B34" s="813"/>
      <c r="C34" s="812"/>
      <c r="D34" s="811"/>
      <c r="E34" s="813"/>
      <c r="F34" s="812"/>
      <c r="G34" s="811"/>
    </row>
    <row r="35" spans="2:7" ht="12.75">
      <c r="B35" s="810"/>
      <c r="C35" s="810"/>
      <c r="D35" s="207"/>
      <c r="E35" s="810"/>
      <c r="F35" s="810"/>
      <c r="G35" s="207"/>
    </row>
    <row r="36" spans="1:7" ht="12.75">
      <c r="A36" s="65" t="s">
        <v>1255</v>
      </c>
      <c r="B36" s="207"/>
      <c r="C36" s="207"/>
      <c r="D36" s="207"/>
      <c r="E36" s="207"/>
      <c r="F36" s="207"/>
      <c r="G36" s="207"/>
    </row>
    <row r="37" spans="1:7" ht="12.75">
      <c r="A37" s="63" t="s">
        <v>1254</v>
      </c>
      <c r="B37" s="207"/>
      <c r="C37" s="207"/>
      <c r="D37" s="207"/>
      <c r="E37" s="207"/>
      <c r="F37" s="207"/>
      <c r="G37" s="207"/>
    </row>
    <row r="38" ht="12.75">
      <c r="A38" s="809"/>
    </row>
    <row r="39" ht="12.75">
      <c r="A39" s="63"/>
    </row>
  </sheetData>
  <sheetProtection/>
  <mergeCells count="2">
    <mergeCell ref="B3:D3"/>
    <mergeCell ref="E3:G3"/>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9.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16.7109375" style="828" customWidth="1"/>
    <col min="2" max="4" width="11.28125" style="828" customWidth="1"/>
    <col min="5" max="5" width="11.00390625" style="828" customWidth="1"/>
    <col min="6" max="7" width="11.28125" style="828" customWidth="1"/>
    <col min="8" max="16384" width="9.140625" style="828" customWidth="1"/>
  </cols>
  <sheetData>
    <row r="1" spans="1:7" ht="15.75" customHeight="1">
      <c r="A1" s="871" t="s">
        <v>1299</v>
      </c>
      <c r="B1" s="870"/>
      <c r="C1" s="870"/>
      <c r="D1" s="870"/>
      <c r="E1" s="870"/>
      <c r="F1" s="870"/>
      <c r="G1" s="870"/>
    </row>
    <row r="2" spans="1:7" ht="11.25" customHeight="1">
      <c r="A2" s="871" t="s">
        <v>34</v>
      </c>
      <c r="B2" s="870"/>
      <c r="C2" s="870"/>
      <c r="D2" s="870"/>
      <c r="E2" s="870"/>
      <c r="F2" s="870"/>
      <c r="G2" s="870" t="s">
        <v>34</v>
      </c>
    </row>
    <row r="3" spans="1:7" ht="12.75" customHeight="1">
      <c r="A3" s="869" t="s">
        <v>2201</v>
      </c>
      <c r="B3" s="870"/>
      <c r="C3" s="870"/>
      <c r="D3" s="870"/>
      <c r="E3" s="870"/>
      <c r="F3" s="870"/>
      <c r="G3" s="870"/>
    </row>
    <row r="4" spans="1:7" ht="12.75" customHeight="1">
      <c r="A4" s="869" t="s">
        <v>2200</v>
      </c>
      <c r="B4" s="868"/>
      <c r="C4" s="868"/>
      <c r="D4" s="868"/>
      <c r="E4" s="868"/>
      <c r="F4" s="868"/>
      <c r="G4" s="868"/>
    </row>
    <row r="5" ht="11.25" customHeight="1" thickBot="1"/>
    <row r="6" spans="1:7" s="862" customFormat="1" ht="24" customHeight="1" thickTop="1">
      <c r="A6" s="867"/>
      <c r="B6" s="863" t="s">
        <v>1298</v>
      </c>
      <c r="C6" s="866"/>
      <c r="D6" s="865"/>
      <c r="E6" s="864" t="s">
        <v>1297</v>
      </c>
      <c r="F6" s="863"/>
      <c r="G6" s="863"/>
    </row>
    <row r="7" spans="1:7" s="858" customFormat="1" ht="24" customHeight="1">
      <c r="A7" s="860" t="s">
        <v>1280</v>
      </c>
      <c r="B7" s="861" t="s">
        <v>1296</v>
      </c>
      <c r="C7" s="860" t="s">
        <v>1221</v>
      </c>
      <c r="D7" s="860" t="s">
        <v>1220</v>
      </c>
      <c r="E7" s="861" t="s">
        <v>1296</v>
      </c>
      <c r="F7" s="860" t="s">
        <v>1221</v>
      </c>
      <c r="G7" s="859" t="s">
        <v>1220</v>
      </c>
    </row>
    <row r="8" spans="1:6" s="855" customFormat="1" ht="11.25" customHeight="1">
      <c r="A8" s="856"/>
      <c r="B8" s="857"/>
      <c r="C8" s="856"/>
      <c r="D8" s="856"/>
      <c r="E8" s="857"/>
      <c r="F8" s="856"/>
    </row>
    <row r="9" spans="1:7" ht="12.75" customHeight="1">
      <c r="A9" s="181" t="s">
        <v>118</v>
      </c>
      <c r="B9" s="854">
        <v>1455273</v>
      </c>
      <c r="C9" s="853">
        <v>735038</v>
      </c>
      <c r="D9" s="852">
        <v>720235</v>
      </c>
      <c r="E9" s="854">
        <v>1440196</v>
      </c>
      <c r="F9" s="853">
        <v>724711</v>
      </c>
      <c r="G9" s="852">
        <v>715485</v>
      </c>
    </row>
    <row r="10" spans="1:7" ht="11.25" customHeight="1">
      <c r="A10" s="849"/>
      <c r="B10" s="844"/>
      <c r="C10" s="851"/>
      <c r="D10" s="840"/>
      <c r="E10" s="844"/>
      <c r="F10" s="851"/>
      <c r="G10" s="840"/>
    </row>
    <row r="11" spans="1:7" ht="12.75" customHeight="1">
      <c r="A11" s="849" t="s">
        <v>1278</v>
      </c>
      <c r="B11" s="844">
        <v>86179</v>
      </c>
      <c r="C11" s="841">
        <v>44517</v>
      </c>
      <c r="D11" s="850">
        <v>41662</v>
      </c>
      <c r="E11" s="844">
        <v>79600</v>
      </c>
      <c r="F11" s="841">
        <v>40917</v>
      </c>
      <c r="G11" s="840">
        <v>38683</v>
      </c>
    </row>
    <row r="12" spans="1:7" ht="12.75" customHeight="1">
      <c r="A12" s="849" t="s">
        <v>1277</v>
      </c>
      <c r="B12" s="844">
        <v>89716</v>
      </c>
      <c r="C12" s="841">
        <v>46357</v>
      </c>
      <c r="D12" s="850">
        <v>43359</v>
      </c>
      <c r="E12" s="844">
        <v>86582</v>
      </c>
      <c r="F12" s="841">
        <v>45125</v>
      </c>
      <c r="G12" s="840">
        <v>41457</v>
      </c>
    </row>
    <row r="13" spans="1:7" ht="12.75" customHeight="1">
      <c r="A13" s="849" t="s">
        <v>1276</v>
      </c>
      <c r="B13" s="844">
        <v>83874</v>
      </c>
      <c r="C13" s="841">
        <v>43052</v>
      </c>
      <c r="D13" s="850">
        <v>40822</v>
      </c>
      <c r="E13" s="844">
        <v>83775</v>
      </c>
      <c r="F13" s="841">
        <v>42933</v>
      </c>
      <c r="G13" s="840">
        <v>40842</v>
      </c>
    </row>
    <row r="14" spans="1:7" ht="12.75" customHeight="1">
      <c r="A14" s="849" t="s">
        <v>1275</v>
      </c>
      <c r="B14" s="844">
        <v>80319</v>
      </c>
      <c r="C14" s="841">
        <v>42002</v>
      </c>
      <c r="D14" s="850">
        <v>38317</v>
      </c>
      <c r="E14" s="844">
        <v>77426</v>
      </c>
      <c r="F14" s="841">
        <v>40454</v>
      </c>
      <c r="G14" s="840">
        <v>36972</v>
      </c>
    </row>
    <row r="15" spans="1:7" ht="12.75" customHeight="1">
      <c r="A15" s="849" t="s">
        <v>1274</v>
      </c>
      <c r="B15" s="844">
        <v>91623</v>
      </c>
      <c r="C15" s="841">
        <v>51234</v>
      </c>
      <c r="D15" s="850">
        <v>40389</v>
      </c>
      <c r="E15" s="844">
        <v>90645</v>
      </c>
      <c r="F15" s="841">
        <v>50119</v>
      </c>
      <c r="G15" s="840">
        <v>40526</v>
      </c>
    </row>
    <row r="16" spans="1:7" ht="12.75" customHeight="1">
      <c r="A16" s="849" t="s">
        <v>1273</v>
      </c>
      <c r="B16" s="844">
        <v>100170</v>
      </c>
      <c r="C16" s="841">
        <v>53254</v>
      </c>
      <c r="D16" s="850">
        <v>46916</v>
      </c>
      <c r="E16" s="844">
        <v>91699</v>
      </c>
      <c r="F16" s="841">
        <v>48415</v>
      </c>
      <c r="G16" s="840">
        <v>43284</v>
      </c>
    </row>
    <row r="17" spans="1:7" ht="12.75" customHeight="1">
      <c r="A17" s="849" t="s">
        <v>1272</v>
      </c>
      <c r="B17" s="844">
        <v>100777</v>
      </c>
      <c r="C17" s="841">
        <v>52211</v>
      </c>
      <c r="D17" s="850">
        <v>48566</v>
      </c>
      <c r="E17" s="844">
        <v>98834</v>
      </c>
      <c r="F17" s="841">
        <v>51070</v>
      </c>
      <c r="G17" s="840">
        <v>47764</v>
      </c>
    </row>
    <row r="18" spans="1:7" ht="12.75" customHeight="1">
      <c r="A18" s="849" t="s">
        <v>1271</v>
      </c>
      <c r="B18" s="844">
        <v>99784</v>
      </c>
      <c r="C18" s="841">
        <v>51381</v>
      </c>
      <c r="D18" s="850">
        <v>48403</v>
      </c>
      <c r="E18" s="844">
        <v>98240</v>
      </c>
      <c r="F18" s="841">
        <v>50385</v>
      </c>
      <c r="G18" s="840">
        <v>47855</v>
      </c>
    </row>
    <row r="19" spans="1:7" ht="12.75" customHeight="1">
      <c r="A19" s="849" t="s">
        <v>1270</v>
      </c>
      <c r="B19" s="844">
        <v>89682</v>
      </c>
      <c r="C19" s="841">
        <v>45967</v>
      </c>
      <c r="D19" s="850">
        <v>43715</v>
      </c>
      <c r="E19" s="844">
        <v>93146</v>
      </c>
      <c r="F19" s="841">
        <v>47616</v>
      </c>
      <c r="G19" s="840">
        <v>45530</v>
      </c>
    </row>
    <row r="20" spans="1:7" ht="12.75" customHeight="1">
      <c r="A20" s="849" t="s">
        <v>1269</v>
      </c>
      <c r="B20" s="844">
        <v>85563</v>
      </c>
      <c r="C20" s="841">
        <v>43622</v>
      </c>
      <c r="D20" s="850">
        <v>41941</v>
      </c>
      <c r="E20" s="844">
        <v>82622</v>
      </c>
      <c r="F20" s="841">
        <v>41819</v>
      </c>
      <c r="G20" s="840">
        <v>40803</v>
      </c>
    </row>
    <row r="21" spans="1:7" ht="12.75" customHeight="1">
      <c r="A21" s="849" t="s">
        <v>1268</v>
      </c>
      <c r="B21" s="844">
        <v>86848</v>
      </c>
      <c r="C21" s="841">
        <v>43775</v>
      </c>
      <c r="D21" s="850">
        <v>43073</v>
      </c>
      <c r="E21" s="844">
        <v>86291</v>
      </c>
      <c r="F21" s="841">
        <v>43596</v>
      </c>
      <c r="G21" s="840">
        <v>42695</v>
      </c>
    </row>
    <row r="22" spans="1:7" ht="12.75" customHeight="1">
      <c r="A22" s="849" t="s">
        <v>1267</v>
      </c>
      <c r="B22" s="844">
        <v>92109</v>
      </c>
      <c r="C22" s="841">
        <v>46191</v>
      </c>
      <c r="D22" s="850">
        <v>45918</v>
      </c>
      <c r="E22" s="844">
        <v>86939</v>
      </c>
      <c r="F22" s="841">
        <v>43318</v>
      </c>
      <c r="G22" s="840">
        <v>43621</v>
      </c>
    </row>
    <row r="23" spans="1:7" ht="12.75" customHeight="1">
      <c r="A23" s="849" t="s">
        <v>1266</v>
      </c>
      <c r="B23" s="844">
        <v>91772</v>
      </c>
      <c r="C23" s="841">
        <v>45383</v>
      </c>
      <c r="D23" s="850">
        <v>46389</v>
      </c>
      <c r="E23" s="844">
        <v>90032</v>
      </c>
      <c r="F23" s="841">
        <v>44725</v>
      </c>
      <c r="G23" s="840">
        <v>45307</v>
      </c>
    </row>
    <row r="24" spans="1:7" ht="12.75" customHeight="1">
      <c r="A24" s="849" t="s">
        <v>1265</v>
      </c>
      <c r="B24" s="844">
        <v>85028</v>
      </c>
      <c r="C24" s="841">
        <v>41450</v>
      </c>
      <c r="D24" s="850">
        <v>43578</v>
      </c>
      <c r="E24" s="844">
        <v>86039</v>
      </c>
      <c r="F24" s="841">
        <v>41778</v>
      </c>
      <c r="G24" s="840">
        <v>44261</v>
      </c>
    </row>
    <row r="25" spans="1:7" ht="12.75" customHeight="1">
      <c r="A25" s="849" t="s">
        <v>1264</v>
      </c>
      <c r="B25" s="844">
        <v>72316</v>
      </c>
      <c r="C25" s="841">
        <v>35020</v>
      </c>
      <c r="D25" s="850">
        <v>37296</v>
      </c>
      <c r="E25" s="844">
        <v>76196</v>
      </c>
      <c r="F25" s="841">
        <v>36561</v>
      </c>
      <c r="G25" s="840">
        <v>39635</v>
      </c>
    </row>
    <row r="26" spans="1:7" ht="12.75" customHeight="1">
      <c r="A26" s="849" t="s">
        <v>1263</v>
      </c>
      <c r="B26" s="844">
        <v>47355</v>
      </c>
      <c r="C26" s="841">
        <v>22139</v>
      </c>
      <c r="D26" s="850">
        <v>25216</v>
      </c>
      <c r="E26" s="844">
        <v>55454</v>
      </c>
      <c r="F26" s="841">
        <v>26112</v>
      </c>
      <c r="G26" s="840">
        <v>29342</v>
      </c>
    </row>
    <row r="27" spans="1:7" ht="12.75" customHeight="1">
      <c r="A27" s="849" t="s">
        <v>1262</v>
      </c>
      <c r="B27" s="844">
        <v>30018</v>
      </c>
      <c r="C27" s="841">
        <v>12804</v>
      </c>
      <c r="D27" s="850">
        <v>17214</v>
      </c>
      <c r="E27" s="844">
        <v>33280</v>
      </c>
      <c r="F27" s="841">
        <v>14536</v>
      </c>
      <c r="G27" s="840">
        <v>18744</v>
      </c>
    </row>
    <row r="28" spans="1:7" ht="12.75" customHeight="1">
      <c r="A28" s="849" t="s">
        <v>1295</v>
      </c>
      <c r="B28" s="844">
        <v>42140</v>
      </c>
      <c r="C28" s="841">
        <v>14679</v>
      </c>
      <c r="D28" s="850">
        <v>27461</v>
      </c>
      <c r="E28" s="844">
        <v>43396</v>
      </c>
      <c r="F28" s="841">
        <v>15232</v>
      </c>
      <c r="G28" s="840">
        <v>28164</v>
      </c>
    </row>
    <row r="29" spans="1:7" ht="11.25" customHeight="1">
      <c r="A29" s="849"/>
      <c r="B29" s="842"/>
      <c r="C29" s="841"/>
      <c r="D29" s="843"/>
      <c r="E29" s="842"/>
      <c r="F29" s="841"/>
      <c r="G29" s="840"/>
    </row>
    <row r="30" spans="1:7" ht="12.75" customHeight="1">
      <c r="A30" s="839" t="s">
        <v>1294</v>
      </c>
      <c r="B30" s="842">
        <v>308076</v>
      </c>
      <c r="C30" s="841">
        <v>158960</v>
      </c>
      <c r="D30" s="843">
        <v>149116</v>
      </c>
      <c r="E30" s="842">
        <v>297326</v>
      </c>
      <c r="F30" s="841">
        <v>153246</v>
      </c>
      <c r="G30" s="840">
        <v>144080</v>
      </c>
    </row>
    <row r="31" spans="1:7" ht="12.75" customHeight="1">
      <c r="A31" s="848" t="s">
        <v>1278</v>
      </c>
      <c r="B31" s="842">
        <v>86179</v>
      </c>
      <c r="C31" s="841">
        <v>44517</v>
      </c>
      <c r="D31" s="843">
        <v>41662</v>
      </c>
      <c r="E31" s="842">
        <v>79600</v>
      </c>
      <c r="F31" s="841">
        <v>40917</v>
      </c>
      <c r="G31" s="840">
        <v>38683</v>
      </c>
    </row>
    <row r="32" spans="1:7" ht="12.75" customHeight="1">
      <c r="A32" s="848" t="s">
        <v>1293</v>
      </c>
      <c r="B32" s="842">
        <v>157445</v>
      </c>
      <c r="C32" s="841">
        <v>81164</v>
      </c>
      <c r="D32" s="843">
        <v>76281</v>
      </c>
      <c r="E32" s="842">
        <v>153770</v>
      </c>
      <c r="F32" s="841">
        <v>79590</v>
      </c>
      <c r="G32" s="840">
        <v>74180</v>
      </c>
    </row>
    <row r="33" spans="1:7" ht="12.75" customHeight="1">
      <c r="A33" s="848" t="s">
        <v>1292</v>
      </c>
      <c r="B33" s="842">
        <v>64452</v>
      </c>
      <c r="C33" s="841">
        <v>33279</v>
      </c>
      <c r="D33" s="843">
        <v>31173</v>
      </c>
      <c r="E33" s="842">
        <v>63956</v>
      </c>
      <c r="F33" s="841">
        <v>32739</v>
      </c>
      <c r="G33" s="840">
        <v>31217</v>
      </c>
    </row>
    <row r="34" spans="1:7" ht="12.75" customHeight="1">
      <c r="A34" s="839" t="s">
        <v>1291</v>
      </c>
      <c r="B34" s="842">
        <v>870340</v>
      </c>
      <c r="C34" s="841">
        <v>449986</v>
      </c>
      <c r="D34" s="843">
        <v>420354</v>
      </c>
      <c r="E34" s="842">
        <v>848505</v>
      </c>
      <c r="F34" s="841">
        <v>437246</v>
      </c>
      <c r="G34" s="840">
        <v>411259</v>
      </c>
    </row>
    <row r="35" spans="1:7" ht="12.75" customHeight="1">
      <c r="A35" s="848" t="s">
        <v>1290</v>
      </c>
      <c r="B35" s="842">
        <v>123635</v>
      </c>
      <c r="C35" s="841">
        <v>68202</v>
      </c>
      <c r="D35" s="843">
        <v>55433</v>
      </c>
      <c r="E35" s="842">
        <v>120702</v>
      </c>
      <c r="F35" s="841">
        <v>66302</v>
      </c>
      <c r="G35" s="840">
        <v>54400</v>
      </c>
    </row>
    <row r="36" spans="1:7" ht="12.75" customHeight="1">
      <c r="A36" s="848" t="s">
        <v>1289</v>
      </c>
      <c r="B36" s="842">
        <v>390413</v>
      </c>
      <c r="C36" s="841">
        <v>202813</v>
      </c>
      <c r="D36" s="843">
        <v>187600</v>
      </c>
      <c r="E36" s="842">
        <v>381919</v>
      </c>
      <c r="F36" s="841">
        <v>197486</v>
      </c>
      <c r="G36" s="840">
        <v>184433</v>
      </c>
    </row>
    <row r="37" spans="1:7" ht="12.75" customHeight="1">
      <c r="A37" s="848" t="s">
        <v>1288</v>
      </c>
      <c r="B37" s="842">
        <v>356292</v>
      </c>
      <c r="C37" s="841">
        <v>178971</v>
      </c>
      <c r="D37" s="843">
        <v>177321</v>
      </c>
      <c r="E37" s="842">
        <v>345884</v>
      </c>
      <c r="F37" s="841">
        <v>173458</v>
      </c>
      <c r="G37" s="840">
        <v>172426</v>
      </c>
    </row>
    <row r="38" spans="1:7" ht="12.75" customHeight="1">
      <c r="A38" s="847" t="s">
        <v>1258</v>
      </c>
      <c r="B38" s="844">
        <v>276857</v>
      </c>
      <c r="C38" s="841">
        <v>126092</v>
      </c>
      <c r="D38" s="843">
        <v>150765</v>
      </c>
      <c r="E38" s="842">
        <v>294365</v>
      </c>
      <c r="F38" s="841">
        <v>134219</v>
      </c>
      <c r="G38" s="840">
        <v>160146</v>
      </c>
    </row>
    <row r="39" spans="1:7" ht="11.25" customHeight="1">
      <c r="A39" s="846"/>
      <c r="B39" s="844"/>
      <c r="C39" s="841"/>
      <c r="D39" s="843"/>
      <c r="E39" s="842"/>
      <c r="F39" s="841"/>
      <c r="G39" s="840"/>
    </row>
    <row r="40" spans="1:7" ht="12.75" customHeight="1">
      <c r="A40" s="839" t="s">
        <v>1261</v>
      </c>
      <c r="B40" s="844">
        <v>1179346</v>
      </c>
      <c r="C40" s="841">
        <v>592835</v>
      </c>
      <c r="D40" s="843">
        <v>586511</v>
      </c>
      <c r="E40" s="842">
        <v>1174144</v>
      </c>
      <c r="F40" s="841">
        <v>587472</v>
      </c>
      <c r="G40" s="840">
        <v>586672</v>
      </c>
    </row>
    <row r="41" spans="1:7" ht="12.75" customHeight="1">
      <c r="A41" s="839" t="s">
        <v>1260</v>
      </c>
      <c r="B41" s="844">
        <v>1147197</v>
      </c>
      <c r="C41" s="841">
        <v>576078</v>
      </c>
      <c r="D41" s="843">
        <v>571119</v>
      </c>
      <c r="E41" s="842">
        <v>1142870</v>
      </c>
      <c r="F41" s="841">
        <v>571465</v>
      </c>
      <c r="G41" s="840">
        <v>571405</v>
      </c>
    </row>
    <row r="42" spans="1:7" ht="12.75" customHeight="1">
      <c r="A42" s="839" t="s">
        <v>1287</v>
      </c>
      <c r="B42" s="844">
        <v>562355</v>
      </c>
      <c r="C42" s="841">
        <v>296049</v>
      </c>
      <c r="D42" s="843">
        <v>266306</v>
      </c>
      <c r="E42" s="842">
        <v>549990</v>
      </c>
      <c r="F42" s="841">
        <v>288059</v>
      </c>
      <c r="G42" s="840">
        <v>261931</v>
      </c>
    </row>
    <row r="43" spans="1:7" ht="11.25" customHeight="1">
      <c r="A43" s="845"/>
      <c r="B43" s="844"/>
      <c r="C43" s="841"/>
      <c r="D43" s="843"/>
      <c r="E43" s="842"/>
      <c r="F43" s="841"/>
      <c r="G43" s="840"/>
    </row>
    <row r="44" spans="1:7" ht="12.75" customHeight="1">
      <c r="A44" s="839" t="s">
        <v>1286</v>
      </c>
      <c r="B44" s="838">
        <v>39.8</v>
      </c>
      <c r="C44" s="835">
        <v>38.4</v>
      </c>
      <c r="D44" s="837">
        <v>41.3</v>
      </c>
      <c r="E44" s="836">
        <v>40.7</v>
      </c>
      <c r="F44" s="835">
        <v>39.3</v>
      </c>
      <c r="G44" s="834">
        <v>42.2</v>
      </c>
    </row>
    <row r="45" spans="1:7" ht="11.25" customHeight="1">
      <c r="A45" s="833"/>
      <c r="B45" s="832"/>
      <c r="C45" s="833"/>
      <c r="D45" s="833"/>
      <c r="E45" s="832"/>
      <c r="F45" s="831"/>
      <c r="G45" s="830"/>
    </row>
    <row r="46" ht="11.25" customHeight="1"/>
    <row r="47" ht="12.75" customHeight="1">
      <c r="A47" s="829" t="s">
        <v>1285</v>
      </c>
    </row>
    <row r="48" ht="12.75" customHeight="1">
      <c r="A48" s="95" t="s">
        <v>1284</v>
      </c>
    </row>
    <row r="49" ht="12.75" customHeight="1">
      <c r="A49" s="91" t="s">
        <v>1283</v>
      </c>
    </row>
    <row r="50" ht="12.75" customHeight="1">
      <c r="A50" s="91" t="s">
        <v>1282</v>
      </c>
    </row>
    <row r="51" ht="12.75" customHeight="1">
      <c r="A51" s="95"/>
    </row>
    <row r="52" ht="12.75" customHeight="1">
      <c r="A52" s="95"/>
    </row>
    <row r="53" ht="12.75">
      <c r="A53" s="95"/>
    </row>
    <row r="54" ht="12.75">
      <c r="A54" s="9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4.421875" style="2" customWidth="1"/>
    <col min="2" max="2" width="11.57421875" style="0" customWidth="1"/>
    <col min="3" max="3" width="10.421875" style="0" customWidth="1"/>
    <col min="4" max="4" width="11.7109375" style="42" customWidth="1"/>
    <col min="5" max="5" width="11.7109375" style="4" customWidth="1"/>
    <col min="6" max="6" width="11.7109375" style="42" customWidth="1"/>
    <col min="7" max="7" width="12.8515625" style="0" customWidth="1"/>
  </cols>
  <sheetData>
    <row r="1" spans="1:7" ht="15.75" customHeight="1">
      <c r="A1" s="47" t="s">
        <v>39</v>
      </c>
      <c r="B1" s="10"/>
      <c r="C1" s="10"/>
      <c r="D1" s="11"/>
      <c r="E1" s="12"/>
      <c r="F1" s="11"/>
      <c r="G1" s="10"/>
    </row>
    <row r="2" s="37" customFormat="1" ht="12.75" customHeight="1">
      <c r="A2" s="46" t="s">
        <v>34</v>
      </c>
    </row>
    <row r="3" spans="1:7" ht="12.75" customHeight="1">
      <c r="A3" s="61" t="s">
        <v>41</v>
      </c>
      <c r="B3" s="38"/>
      <c r="C3" s="38"/>
      <c r="D3" s="40"/>
      <c r="E3" s="39"/>
      <c r="F3" s="40"/>
      <c r="G3" s="38"/>
    </row>
    <row r="4" spans="1:7" ht="12.75" customHeight="1">
      <c r="A4" s="48" t="s">
        <v>42</v>
      </c>
      <c r="B4" s="27"/>
      <c r="C4" s="27"/>
      <c r="D4" s="41"/>
      <c r="E4" s="28"/>
      <c r="F4" s="41"/>
      <c r="G4" s="27"/>
    </row>
    <row r="5" spans="1:7" ht="12.75" customHeight="1">
      <c r="A5" s="48" t="s">
        <v>43</v>
      </c>
      <c r="B5" s="27"/>
      <c r="C5" s="27"/>
      <c r="D5" s="41"/>
      <c r="E5" s="28"/>
      <c r="F5" s="41"/>
      <c r="G5" s="27"/>
    </row>
    <row r="6" spans="1:7" ht="12.75" customHeight="1">
      <c r="A6" s="48" t="s">
        <v>44</v>
      </c>
      <c r="B6" s="27"/>
      <c r="C6" s="27"/>
      <c r="D6" s="41"/>
      <c r="E6" s="28"/>
      <c r="F6" s="41"/>
      <c r="G6" s="27"/>
    </row>
    <row r="7" ht="12.75" customHeight="1" thickBot="1"/>
    <row r="8" spans="1:7" s="24" customFormat="1" ht="24" customHeight="1" thickTop="1">
      <c r="A8" s="19"/>
      <c r="B8" s="20" t="s">
        <v>0</v>
      </c>
      <c r="C8" s="29"/>
      <c r="D8" s="1641" t="s">
        <v>3</v>
      </c>
      <c r="E8" s="22"/>
      <c r="F8" s="21"/>
      <c r="G8" s="23"/>
    </row>
    <row r="9" spans="1:8" s="26" customFormat="1" ht="34.5" customHeight="1">
      <c r="A9" s="31" t="s">
        <v>1</v>
      </c>
      <c r="B9" s="32" t="s">
        <v>2</v>
      </c>
      <c r="C9" s="33" t="s">
        <v>27</v>
      </c>
      <c r="D9" s="1642"/>
      <c r="E9" s="35" t="s">
        <v>4</v>
      </c>
      <c r="F9" s="34" t="s">
        <v>5</v>
      </c>
      <c r="G9" s="36" t="s">
        <v>28</v>
      </c>
      <c r="H9" s="25"/>
    </row>
    <row r="10" spans="1:6" ht="12.75" customHeight="1">
      <c r="A10" s="5"/>
      <c r="B10" s="6"/>
      <c r="C10" s="30"/>
      <c r="D10" s="43"/>
      <c r="E10" s="7"/>
      <c r="F10" s="43"/>
    </row>
    <row r="11" spans="1:8" ht="12.75" customHeight="1">
      <c r="A11" s="5" t="s">
        <v>23</v>
      </c>
      <c r="B11" s="49">
        <v>130313</v>
      </c>
      <c r="C11" s="58" t="s">
        <v>32</v>
      </c>
      <c r="D11" s="49">
        <v>29755</v>
      </c>
      <c r="E11" s="50">
        <v>45792</v>
      </c>
      <c r="F11" s="49">
        <v>12024</v>
      </c>
      <c r="G11" s="51">
        <v>42742</v>
      </c>
      <c r="H11" s="1"/>
    </row>
    <row r="12" spans="1:8" ht="12.75" customHeight="1">
      <c r="A12" s="5" t="s">
        <v>24</v>
      </c>
      <c r="B12" s="49">
        <v>108579</v>
      </c>
      <c r="C12" s="57">
        <v>-4.6</v>
      </c>
      <c r="D12" s="50">
        <v>27809</v>
      </c>
      <c r="E12" s="49">
        <v>39364</v>
      </c>
      <c r="F12" s="50">
        <v>9927</v>
      </c>
      <c r="G12" s="52">
        <v>31479</v>
      </c>
      <c r="H12" s="1"/>
    </row>
    <row r="13" spans="1:7" s="3" customFormat="1" ht="12.75" customHeight="1">
      <c r="A13" s="59" t="s">
        <v>45</v>
      </c>
      <c r="B13" s="49">
        <v>84165</v>
      </c>
      <c r="C13" s="57">
        <v>-1.8</v>
      </c>
      <c r="D13" s="50">
        <v>25440</v>
      </c>
      <c r="E13" s="49">
        <v>25864</v>
      </c>
      <c r="F13" s="50">
        <v>7670</v>
      </c>
      <c r="G13" s="52">
        <v>25191</v>
      </c>
    </row>
    <row r="14" spans="1:7" s="3" customFormat="1" ht="12.75" customHeight="1">
      <c r="A14" s="8" t="s">
        <v>6</v>
      </c>
      <c r="B14" s="49">
        <v>73138</v>
      </c>
      <c r="C14" s="57">
        <v>-3.5</v>
      </c>
      <c r="D14" s="50">
        <v>19126</v>
      </c>
      <c r="E14" s="49">
        <v>24450</v>
      </c>
      <c r="F14" s="50">
        <v>7781</v>
      </c>
      <c r="G14" s="52">
        <v>21781</v>
      </c>
    </row>
    <row r="15" spans="1:7" s="3" customFormat="1" ht="12.75" customHeight="1">
      <c r="A15" s="8" t="s">
        <v>7</v>
      </c>
      <c r="B15" s="49">
        <v>69800</v>
      </c>
      <c r="C15" s="57">
        <v>-0.7</v>
      </c>
      <c r="D15" s="50">
        <v>21275</v>
      </c>
      <c r="E15" s="49">
        <v>21481</v>
      </c>
      <c r="F15" s="50">
        <v>7134</v>
      </c>
      <c r="G15" s="52">
        <v>19910</v>
      </c>
    </row>
    <row r="16" spans="1:7" s="3" customFormat="1" ht="12.75" customHeight="1">
      <c r="A16" s="8" t="s">
        <v>8</v>
      </c>
      <c r="B16" s="49">
        <v>62959</v>
      </c>
      <c r="C16" s="57">
        <v>-1.7</v>
      </c>
      <c r="D16" s="50">
        <v>19799</v>
      </c>
      <c r="E16" s="49">
        <v>19808</v>
      </c>
      <c r="F16" s="50">
        <v>6624</v>
      </c>
      <c r="G16" s="52">
        <v>16728</v>
      </c>
    </row>
    <row r="17" spans="1:7" s="3" customFormat="1" ht="12.75" customHeight="1">
      <c r="A17" s="8" t="s">
        <v>9</v>
      </c>
      <c r="B17" s="49">
        <v>56897</v>
      </c>
      <c r="C17" s="57">
        <v>-1.7</v>
      </c>
      <c r="D17" s="50">
        <v>20671</v>
      </c>
      <c r="E17" s="49">
        <v>16001</v>
      </c>
      <c r="F17" s="50">
        <v>5194</v>
      </c>
      <c r="G17" s="52">
        <v>15031</v>
      </c>
    </row>
    <row r="18" spans="1:7" s="3" customFormat="1" ht="12.75" customHeight="1">
      <c r="A18" s="8" t="s">
        <v>10</v>
      </c>
      <c r="B18" s="49">
        <v>57985</v>
      </c>
      <c r="C18" s="57">
        <v>0.3</v>
      </c>
      <c r="D18" s="50">
        <v>20236</v>
      </c>
      <c r="E18" s="49">
        <v>17034</v>
      </c>
      <c r="F18" s="50">
        <v>5811</v>
      </c>
      <c r="G18" s="52">
        <v>14904</v>
      </c>
    </row>
    <row r="19" spans="1:7" s="3" customFormat="1" ht="12.75" customHeight="1">
      <c r="A19" s="8" t="s">
        <v>11</v>
      </c>
      <c r="B19" s="49">
        <v>80578</v>
      </c>
      <c r="C19" s="57">
        <v>5.5</v>
      </c>
      <c r="D19" s="50">
        <v>28068</v>
      </c>
      <c r="E19" s="49">
        <v>24991</v>
      </c>
      <c r="F19" s="50">
        <v>8935</v>
      </c>
      <c r="G19" s="52">
        <v>18584</v>
      </c>
    </row>
    <row r="20" spans="1:7" s="3" customFormat="1" ht="12.75" customHeight="1">
      <c r="A20" s="8" t="s">
        <v>12</v>
      </c>
      <c r="B20" s="49">
        <v>89990</v>
      </c>
      <c r="C20" s="57">
        <v>1.8</v>
      </c>
      <c r="D20" s="50">
        <v>31194</v>
      </c>
      <c r="E20" s="49">
        <v>26754</v>
      </c>
      <c r="F20" s="50">
        <v>11859</v>
      </c>
      <c r="G20" s="52">
        <v>20183</v>
      </c>
    </row>
    <row r="21" spans="1:7" s="3" customFormat="1" ht="12.75" customHeight="1">
      <c r="A21" s="59" t="s">
        <v>46</v>
      </c>
      <c r="B21" s="49">
        <v>109020</v>
      </c>
      <c r="C21" s="57">
        <v>3.3</v>
      </c>
      <c r="D21" s="50">
        <v>40205</v>
      </c>
      <c r="E21" s="49">
        <v>33285</v>
      </c>
      <c r="F21" s="50">
        <v>15392</v>
      </c>
      <c r="G21" s="52">
        <v>20138</v>
      </c>
    </row>
    <row r="22" spans="1:7" s="3" customFormat="1" ht="12.75" customHeight="1">
      <c r="A22" s="8"/>
      <c r="B22" s="49"/>
      <c r="C22" s="57"/>
      <c r="D22" s="50"/>
      <c r="E22" s="49"/>
      <c r="F22" s="50"/>
      <c r="G22" s="52"/>
    </row>
    <row r="23" spans="1:7" s="3" customFormat="1" ht="12.75" customHeight="1">
      <c r="A23" s="8" t="s">
        <v>13</v>
      </c>
      <c r="B23" s="49">
        <v>154001</v>
      </c>
      <c r="C23" s="57">
        <v>9.4</v>
      </c>
      <c r="D23" s="50">
        <v>58504</v>
      </c>
      <c r="E23" s="49">
        <v>46843</v>
      </c>
      <c r="F23" s="50">
        <v>20734</v>
      </c>
      <c r="G23" s="52">
        <v>27920</v>
      </c>
    </row>
    <row r="24" spans="1:7" s="3" customFormat="1" ht="12.75" customHeight="1">
      <c r="A24" s="8" t="s">
        <v>14</v>
      </c>
      <c r="B24" s="49">
        <v>191874</v>
      </c>
      <c r="C24" s="57">
        <v>2.2</v>
      </c>
      <c r="D24" s="50">
        <v>81993</v>
      </c>
      <c r="E24" s="49">
        <v>55382</v>
      </c>
      <c r="F24" s="50">
        <v>23952</v>
      </c>
      <c r="G24" s="52">
        <v>30547</v>
      </c>
    </row>
    <row r="25" spans="1:7" s="3" customFormat="1" ht="12.75" customHeight="1">
      <c r="A25" s="59" t="s">
        <v>47</v>
      </c>
      <c r="B25" s="49">
        <v>255881</v>
      </c>
      <c r="C25" s="57">
        <v>3</v>
      </c>
      <c r="D25" s="50">
        <v>123496</v>
      </c>
      <c r="E25" s="49">
        <v>64895</v>
      </c>
      <c r="F25" s="50">
        <v>29438</v>
      </c>
      <c r="G25" s="52">
        <v>38052</v>
      </c>
    </row>
    <row r="26" spans="1:7" s="3" customFormat="1" ht="12.75" customHeight="1">
      <c r="A26" s="8" t="s">
        <v>15</v>
      </c>
      <c r="B26" s="49">
        <v>368300</v>
      </c>
      <c r="C26" s="57">
        <v>3.6</v>
      </c>
      <c r="D26" s="50">
        <v>202887</v>
      </c>
      <c r="E26" s="49">
        <v>73325</v>
      </c>
      <c r="F26" s="50">
        <v>35942</v>
      </c>
      <c r="G26" s="52">
        <v>56146</v>
      </c>
    </row>
    <row r="27" spans="1:7" s="3" customFormat="1" ht="12.75" customHeight="1">
      <c r="A27" s="8" t="s">
        <v>16</v>
      </c>
      <c r="B27" s="49">
        <v>422770</v>
      </c>
      <c r="C27" s="57">
        <v>1.4</v>
      </c>
      <c r="D27" s="50">
        <v>257696</v>
      </c>
      <c r="E27" s="49">
        <v>73276</v>
      </c>
      <c r="F27" s="50">
        <v>35818</v>
      </c>
      <c r="G27" s="52">
        <v>55980</v>
      </c>
    </row>
    <row r="28" spans="1:7" s="3" customFormat="1" ht="12.75" customHeight="1">
      <c r="A28" s="8" t="s">
        <v>17</v>
      </c>
      <c r="B28" s="49">
        <v>499794</v>
      </c>
      <c r="C28" s="57">
        <v>1.7</v>
      </c>
      <c r="D28" s="50">
        <v>353020</v>
      </c>
      <c r="E28" s="49">
        <v>68350</v>
      </c>
      <c r="F28" s="50">
        <v>29905</v>
      </c>
      <c r="G28" s="52">
        <v>48519</v>
      </c>
    </row>
    <row r="29" spans="1:7" s="3" customFormat="1" ht="12.75" customHeight="1">
      <c r="A29" s="8" t="s">
        <v>18</v>
      </c>
      <c r="B29" s="49">
        <v>632772</v>
      </c>
      <c r="C29" s="57">
        <v>2.4</v>
      </c>
      <c r="D29" s="50">
        <v>500409</v>
      </c>
      <c r="E29" s="49">
        <v>61332</v>
      </c>
      <c r="F29" s="50">
        <v>28176</v>
      </c>
      <c r="G29" s="52">
        <v>42855</v>
      </c>
    </row>
    <row r="30" spans="1:7" s="3" customFormat="1" ht="12.75" customHeight="1">
      <c r="A30" s="8" t="s">
        <v>19</v>
      </c>
      <c r="B30" s="49">
        <v>769913</v>
      </c>
      <c r="C30" s="57">
        <v>2</v>
      </c>
      <c r="D30" s="50">
        <v>630528</v>
      </c>
      <c r="E30" s="49">
        <v>63468</v>
      </c>
      <c r="F30" s="50">
        <v>29761</v>
      </c>
      <c r="G30" s="52">
        <v>46156</v>
      </c>
    </row>
    <row r="31" spans="1:7" s="3" customFormat="1" ht="12.75" customHeight="1">
      <c r="A31" s="8" t="s">
        <v>20</v>
      </c>
      <c r="B31" s="49">
        <v>964691</v>
      </c>
      <c r="C31" s="57">
        <v>2.3</v>
      </c>
      <c r="D31" s="50">
        <v>762565</v>
      </c>
      <c r="E31" s="49">
        <v>92053</v>
      </c>
      <c r="F31" s="50">
        <v>39082</v>
      </c>
      <c r="G31" s="52">
        <v>70991</v>
      </c>
    </row>
    <row r="32" spans="1:7" s="3" customFormat="1" ht="12.75" customHeight="1">
      <c r="A32" s="8" t="s">
        <v>21</v>
      </c>
      <c r="B32" s="49">
        <v>1108229</v>
      </c>
      <c r="C32" s="57">
        <v>1.4</v>
      </c>
      <c r="D32" s="50">
        <v>836231</v>
      </c>
      <c r="E32" s="49">
        <v>120317</v>
      </c>
      <c r="F32" s="50">
        <v>51177</v>
      </c>
      <c r="G32" s="52">
        <v>100504</v>
      </c>
    </row>
    <row r="33" spans="1:7" s="3" customFormat="1" ht="12.75" customHeight="1">
      <c r="A33" s="8" t="s">
        <v>22</v>
      </c>
      <c r="B33" s="49">
        <v>1211537</v>
      </c>
      <c r="C33" s="57">
        <v>0.9</v>
      </c>
      <c r="D33" s="50">
        <v>876156</v>
      </c>
      <c r="E33" s="49">
        <v>148677</v>
      </c>
      <c r="F33" s="50">
        <v>58463</v>
      </c>
      <c r="G33" s="52">
        <f>128094+147</f>
        <v>128241</v>
      </c>
    </row>
    <row r="34" spans="1:7" s="3" customFormat="1" ht="12.75" customHeight="1">
      <c r="A34" s="8" t="s">
        <v>33</v>
      </c>
      <c r="B34" s="49">
        <v>1360301</v>
      </c>
      <c r="C34" s="57">
        <v>1.2</v>
      </c>
      <c r="D34" s="50">
        <v>953207</v>
      </c>
      <c r="E34" s="49">
        <v>185079</v>
      </c>
      <c r="F34" s="50">
        <v>67091</v>
      </c>
      <c r="G34" s="52">
        <v>154924</v>
      </c>
    </row>
    <row r="35" spans="1:7" s="3" customFormat="1" ht="12.75" customHeight="1">
      <c r="A35" s="59" t="s">
        <v>35</v>
      </c>
      <c r="B35" s="49">
        <v>1455271</v>
      </c>
      <c r="C35" s="57">
        <v>0.68</v>
      </c>
      <c r="D35" s="50">
        <v>1016508</v>
      </c>
      <c r="E35" s="49">
        <v>200629</v>
      </c>
      <c r="F35" s="50">
        <v>73298</v>
      </c>
      <c r="G35" s="52">
        <v>164836</v>
      </c>
    </row>
    <row r="36" spans="1:7" s="3" customFormat="1" ht="12.75" customHeight="1">
      <c r="A36" s="9"/>
      <c r="B36" s="53"/>
      <c r="C36" s="54"/>
      <c r="D36" s="55"/>
      <c r="E36" s="53"/>
      <c r="F36" s="55"/>
      <c r="G36" s="56"/>
    </row>
    <row r="37" spans="1:6" s="3" customFormat="1" ht="12.75" customHeight="1">
      <c r="A37" s="2"/>
      <c r="C37" s="18"/>
      <c r="D37" s="42"/>
      <c r="E37" s="4"/>
      <c r="F37" s="42"/>
    </row>
    <row r="38" spans="1:6" s="3" customFormat="1" ht="12.75" customHeight="1">
      <c r="A38" s="44" t="s">
        <v>31</v>
      </c>
      <c r="C38" s="18"/>
      <c r="D38" s="42"/>
      <c r="E38" s="4"/>
      <c r="F38" s="42"/>
    </row>
    <row r="39" spans="1:6" s="14" customFormat="1" ht="12.75" customHeight="1">
      <c r="A39" s="17" t="s">
        <v>29</v>
      </c>
      <c r="D39" s="15"/>
      <c r="E39" s="16"/>
      <c r="F39" s="15"/>
    </row>
    <row r="40" spans="1:6" s="3" customFormat="1" ht="12.75" customHeight="1">
      <c r="A40" s="13" t="s">
        <v>30</v>
      </c>
      <c r="C40" s="18"/>
      <c r="D40" s="42"/>
      <c r="E40" s="4"/>
      <c r="F40" s="42"/>
    </row>
    <row r="41" spans="1:6" s="14" customFormat="1" ht="12.75" customHeight="1">
      <c r="A41" s="17" t="s">
        <v>25</v>
      </c>
      <c r="D41" s="15"/>
      <c r="E41" s="16"/>
      <c r="F41" s="15"/>
    </row>
    <row r="42" spans="1:6" s="14" customFormat="1" ht="12.75" customHeight="1">
      <c r="A42" s="17" t="s">
        <v>26</v>
      </c>
      <c r="D42" s="15"/>
      <c r="E42" s="16"/>
      <c r="F42" s="15"/>
    </row>
    <row r="43" spans="1:6" s="14" customFormat="1" ht="12.75" customHeight="1">
      <c r="A43" s="13" t="s">
        <v>36</v>
      </c>
      <c r="D43" s="15"/>
      <c r="E43" s="16"/>
      <c r="F43" s="15"/>
    </row>
    <row r="44" spans="1:6" s="14" customFormat="1" ht="12.75" customHeight="1">
      <c r="A44" s="13" t="s">
        <v>37</v>
      </c>
      <c r="D44" s="15"/>
      <c r="E44" s="16"/>
      <c r="F44" s="15"/>
    </row>
    <row r="45" spans="1:6" s="14" customFormat="1" ht="12.75" customHeight="1">
      <c r="A45" s="60" t="s">
        <v>38</v>
      </c>
      <c r="D45" s="15"/>
      <c r="E45" s="16"/>
      <c r="F45" s="15"/>
    </row>
    <row r="46" ht="12.75" customHeight="1">
      <c r="A46" s="45" t="s">
        <v>40</v>
      </c>
    </row>
    <row r="47" ht="12.75" customHeight="1">
      <c r="A47" s="45" t="s">
        <v>48</v>
      </c>
    </row>
  </sheetData>
  <sheetProtection/>
  <mergeCells count="1">
    <mergeCell ref="D8:D9"/>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0.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16.421875" style="62" customWidth="1"/>
    <col min="2" max="2" width="11.140625" style="62" customWidth="1"/>
    <col min="3" max="3" width="11.7109375" style="62" customWidth="1"/>
    <col min="4" max="4" width="11.57421875" style="62" customWidth="1"/>
    <col min="5" max="7" width="11.140625" style="62" customWidth="1"/>
    <col min="8" max="16384" width="9.140625" style="62" customWidth="1"/>
  </cols>
  <sheetData>
    <row r="1" spans="1:7" ht="15.75" customHeight="1">
      <c r="A1" s="87" t="s">
        <v>1308</v>
      </c>
      <c r="B1" s="83"/>
      <c r="C1" s="83"/>
      <c r="D1" s="83"/>
      <c r="E1" s="83"/>
      <c r="F1" s="83"/>
      <c r="G1" s="83"/>
    </row>
    <row r="2" spans="1:7" ht="15.75" customHeight="1">
      <c r="A2" s="87" t="s">
        <v>1307</v>
      </c>
      <c r="B2" s="83"/>
      <c r="C2" s="83"/>
      <c r="D2" s="83"/>
      <c r="E2" s="83"/>
      <c r="F2" s="83"/>
      <c r="G2" s="83"/>
    </row>
    <row r="3" spans="1:7" ht="12.75" customHeight="1">
      <c r="A3" s="682" t="s">
        <v>34</v>
      </c>
      <c r="B3" s="83"/>
      <c r="C3" s="83"/>
      <c r="D3" s="83"/>
      <c r="E3" s="83"/>
      <c r="F3" s="83"/>
      <c r="G3" s="83"/>
    </row>
    <row r="4" spans="1:7" ht="12.75" customHeight="1">
      <c r="A4" s="84" t="s">
        <v>1306</v>
      </c>
      <c r="B4" s="83"/>
      <c r="C4" s="83"/>
      <c r="D4" s="83"/>
      <c r="E4" s="83"/>
      <c r="F4" s="83"/>
      <c r="G4" s="83"/>
    </row>
    <row r="5" spans="1:7" ht="12.75" customHeight="1">
      <c r="A5" s="218" t="s">
        <v>1305</v>
      </c>
      <c r="B5" s="83"/>
      <c r="C5" s="83"/>
      <c r="D5" s="83"/>
      <c r="E5" s="83"/>
      <c r="F5" s="83"/>
      <c r="G5" s="83"/>
    </row>
    <row r="6" ht="12.75" customHeight="1" thickBot="1"/>
    <row r="7" spans="1:7" s="825" customFormat="1" ht="24" customHeight="1" thickTop="1">
      <c r="A7" s="885"/>
      <c r="B7" s="644" t="s">
        <v>1298</v>
      </c>
      <c r="C7" s="644"/>
      <c r="D7" s="884"/>
      <c r="E7" s="883" t="s">
        <v>1297</v>
      </c>
      <c r="F7" s="644"/>
      <c r="G7" s="644"/>
    </row>
    <row r="8" spans="1:7" s="640" customFormat="1" ht="34.5" customHeight="1">
      <c r="A8" s="823" t="s">
        <v>1280</v>
      </c>
      <c r="B8" s="881" t="s">
        <v>118</v>
      </c>
      <c r="C8" s="880" t="s">
        <v>1162</v>
      </c>
      <c r="D8" s="882" t="s">
        <v>1304</v>
      </c>
      <c r="E8" s="881" t="s">
        <v>118</v>
      </c>
      <c r="F8" s="880" t="s">
        <v>1162</v>
      </c>
      <c r="G8" s="879" t="s">
        <v>1304</v>
      </c>
    </row>
    <row r="9" spans="1:7" s="819" customFormat="1" ht="12.75" customHeight="1">
      <c r="A9" s="590"/>
      <c r="B9" s="792"/>
      <c r="C9" s="590"/>
      <c r="D9" s="791"/>
      <c r="E9" s="792"/>
      <c r="F9" s="207"/>
      <c r="G9" s="875"/>
    </row>
    <row r="10" spans="1:14" ht="12.75" customHeight="1">
      <c r="A10" s="181" t="s">
        <v>118</v>
      </c>
      <c r="B10" s="196">
        <v>1455273</v>
      </c>
      <c r="C10" s="878">
        <v>42516</v>
      </c>
      <c r="D10" s="877">
        <v>1412757</v>
      </c>
      <c r="E10" s="579">
        <v>1440196</v>
      </c>
      <c r="F10" s="874">
        <v>41219</v>
      </c>
      <c r="G10" s="594">
        <v>1398977</v>
      </c>
      <c r="I10" s="207"/>
      <c r="J10" s="207"/>
      <c r="K10" s="207"/>
      <c r="L10" s="207"/>
      <c r="M10" s="207"/>
      <c r="N10" s="207"/>
    </row>
    <row r="11" spans="1:7" ht="12.75" customHeight="1">
      <c r="A11" s="78"/>
      <c r="B11" s="792"/>
      <c r="C11" s="876"/>
      <c r="D11" s="791"/>
      <c r="E11" s="792"/>
      <c r="F11" s="876"/>
      <c r="G11" s="875"/>
    </row>
    <row r="12" spans="1:7" ht="12.75" customHeight="1">
      <c r="A12" s="78" t="s">
        <v>1278</v>
      </c>
      <c r="B12" s="792">
        <v>86179</v>
      </c>
      <c r="C12" s="71" t="s">
        <v>137</v>
      </c>
      <c r="D12" s="791">
        <v>86179</v>
      </c>
      <c r="E12" s="792">
        <v>79600</v>
      </c>
      <c r="F12" s="71" t="s">
        <v>137</v>
      </c>
      <c r="G12" s="875">
        <v>79600</v>
      </c>
    </row>
    <row r="13" spans="1:7" ht="12.75" customHeight="1">
      <c r="A13" s="78" t="s">
        <v>1277</v>
      </c>
      <c r="B13" s="792">
        <v>89716</v>
      </c>
      <c r="C13" s="71" t="s">
        <v>137</v>
      </c>
      <c r="D13" s="791">
        <v>89716</v>
      </c>
      <c r="E13" s="792">
        <v>86582</v>
      </c>
      <c r="F13" s="71" t="s">
        <v>137</v>
      </c>
      <c r="G13" s="875">
        <v>86582</v>
      </c>
    </row>
    <row r="14" spans="1:7" ht="12.75" customHeight="1">
      <c r="A14" s="78" t="s">
        <v>1276</v>
      </c>
      <c r="B14" s="792">
        <v>83874</v>
      </c>
      <c r="C14" s="71" t="s">
        <v>137</v>
      </c>
      <c r="D14" s="791">
        <v>83874</v>
      </c>
      <c r="E14" s="792">
        <v>83775</v>
      </c>
      <c r="F14" s="71" t="s">
        <v>137</v>
      </c>
      <c r="G14" s="875">
        <v>83775</v>
      </c>
    </row>
    <row r="15" spans="1:7" ht="12.75" customHeight="1">
      <c r="A15" s="78" t="s">
        <v>1275</v>
      </c>
      <c r="B15" s="792">
        <v>80319</v>
      </c>
      <c r="C15" s="876">
        <v>1837</v>
      </c>
      <c r="D15" s="791">
        <v>78482</v>
      </c>
      <c r="E15" s="792">
        <v>77426</v>
      </c>
      <c r="F15" s="876">
        <v>1373</v>
      </c>
      <c r="G15" s="875">
        <v>76053</v>
      </c>
    </row>
    <row r="16" spans="1:7" ht="12.75" customHeight="1">
      <c r="A16" s="78" t="s">
        <v>1274</v>
      </c>
      <c r="B16" s="792">
        <v>91623</v>
      </c>
      <c r="C16" s="876">
        <v>13531</v>
      </c>
      <c r="D16" s="791">
        <v>78092</v>
      </c>
      <c r="E16" s="792">
        <v>90645</v>
      </c>
      <c r="F16" s="876">
        <v>13240</v>
      </c>
      <c r="G16" s="875">
        <v>77405</v>
      </c>
    </row>
    <row r="17" spans="1:7" ht="12.75" customHeight="1">
      <c r="A17" s="78" t="s">
        <v>1273</v>
      </c>
      <c r="B17" s="792">
        <v>100170</v>
      </c>
      <c r="C17" s="876">
        <v>10661</v>
      </c>
      <c r="D17" s="791">
        <v>89509</v>
      </c>
      <c r="E17" s="792">
        <v>91699</v>
      </c>
      <c r="F17" s="876">
        <v>9963</v>
      </c>
      <c r="G17" s="875">
        <v>81736</v>
      </c>
    </row>
    <row r="18" spans="1:7" ht="12.75" customHeight="1">
      <c r="A18" s="78" t="s">
        <v>1272</v>
      </c>
      <c r="B18" s="792">
        <v>100777</v>
      </c>
      <c r="C18" s="876">
        <v>6690</v>
      </c>
      <c r="D18" s="791">
        <v>94087</v>
      </c>
      <c r="E18" s="792">
        <v>98834</v>
      </c>
      <c r="F18" s="876">
        <v>6525</v>
      </c>
      <c r="G18" s="875">
        <v>92309</v>
      </c>
    </row>
    <row r="19" spans="1:7" ht="12.75" customHeight="1">
      <c r="A19" s="78" t="s">
        <v>1271</v>
      </c>
      <c r="B19" s="792">
        <v>99784</v>
      </c>
      <c r="C19" s="876">
        <v>5142</v>
      </c>
      <c r="D19" s="791">
        <v>94642</v>
      </c>
      <c r="E19" s="792">
        <v>98240</v>
      </c>
      <c r="F19" s="876">
        <v>5340</v>
      </c>
      <c r="G19" s="875">
        <v>92900</v>
      </c>
    </row>
    <row r="20" spans="1:7" ht="12.75" customHeight="1">
      <c r="A20" s="78" t="s">
        <v>1270</v>
      </c>
      <c r="B20" s="792">
        <v>89682</v>
      </c>
      <c r="C20" s="876">
        <v>2842</v>
      </c>
      <c r="D20" s="791">
        <v>86840</v>
      </c>
      <c r="E20" s="792">
        <v>93146</v>
      </c>
      <c r="F20" s="876">
        <v>2978</v>
      </c>
      <c r="G20" s="875">
        <v>90168</v>
      </c>
    </row>
    <row r="21" spans="1:7" ht="12.75" customHeight="1">
      <c r="A21" s="78" t="s">
        <v>1269</v>
      </c>
      <c r="B21" s="792">
        <v>85563</v>
      </c>
      <c r="C21" s="876">
        <v>1232</v>
      </c>
      <c r="D21" s="791">
        <v>84331</v>
      </c>
      <c r="E21" s="792">
        <v>82622</v>
      </c>
      <c r="F21" s="876">
        <v>1196</v>
      </c>
      <c r="G21" s="875">
        <v>81426</v>
      </c>
    </row>
    <row r="22" spans="1:7" ht="12.75" customHeight="1">
      <c r="A22" s="78" t="s">
        <v>1268</v>
      </c>
      <c r="B22" s="792">
        <v>86848</v>
      </c>
      <c r="C22" s="876">
        <v>452</v>
      </c>
      <c r="D22" s="791">
        <v>86396</v>
      </c>
      <c r="E22" s="792">
        <v>86291</v>
      </c>
      <c r="F22" s="876">
        <v>469</v>
      </c>
      <c r="G22" s="875">
        <v>85822</v>
      </c>
    </row>
    <row r="23" spans="1:7" ht="12.75" customHeight="1">
      <c r="A23" s="78" t="s">
        <v>1267</v>
      </c>
      <c r="B23" s="792">
        <v>92109</v>
      </c>
      <c r="C23" s="876">
        <v>119</v>
      </c>
      <c r="D23" s="791">
        <v>91990</v>
      </c>
      <c r="E23" s="792">
        <v>86939</v>
      </c>
      <c r="F23" s="876">
        <v>113</v>
      </c>
      <c r="G23" s="875">
        <v>86826</v>
      </c>
    </row>
    <row r="24" spans="1:7" ht="12.75" customHeight="1">
      <c r="A24" s="78" t="s">
        <v>1266</v>
      </c>
      <c r="B24" s="792">
        <v>91772</v>
      </c>
      <c r="C24" s="876">
        <v>10</v>
      </c>
      <c r="D24" s="791">
        <v>91762</v>
      </c>
      <c r="E24" s="792">
        <v>90032</v>
      </c>
      <c r="F24" s="876">
        <v>22</v>
      </c>
      <c r="G24" s="875">
        <v>90010</v>
      </c>
    </row>
    <row r="25" spans="1:7" ht="12.75" customHeight="1">
      <c r="A25" s="78" t="s">
        <v>1265</v>
      </c>
      <c r="B25" s="792">
        <v>85028</v>
      </c>
      <c r="C25" s="71" t="s">
        <v>137</v>
      </c>
      <c r="D25" s="791">
        <v>85028</v>
      </c>
      <c r="E25" s="792">
        <v>86039</v>
      </c>
      <c r="F25" s="71" t="s">
        <v>137</v>
      </c>
      <c r="G25" s="875">
        <v>86039</v>
      </c>
    </row>
    <row r="26" spans="1:7" ht="12.75" customHeight="1">
      <c r="A26" s="78" t="s">
        <v>1264</v>
      </c>
      <c r="B26" s="792">
        <v>72316</v>
      </c>
      <c r="C26" s="71" t="s">
        <v>137</v>
      </c>
      <c r="D26" s="791">
        <v>72316</v>
      </c>
      <c r="E26" s="792">
        <v>76196</v>
      </c>
      <c r="F26" s="71" t="s">
        <v>137</v>
      </c>
      <c r="G26" s="875">
        <v>76196</v>
      </c>
    </row>
    <row r="27" spans="1:7" ht="12.75" customHeight="1">
      <c r="A27" s="78" t="s">
        <v>1263</v>
      </c>
      <c r="B27" s="792">
        <v>47355</v>
      </c>
      <c r="C27" s="71" t="s">
        <v>137</v>
      </c>
      <c r="D27" s="791">
        <v>47355</v>
      </c>
      <c r="E27" s="792">
        <v>55454</v>
      </c>
      <c r="F27" s="71" t="s">
        <v>137</v>
      </c>
      <c r="G27" s="875">
        <v>55454</v>
      </c>
    </row>
    <row r="28" spans="1:7" ht="12.75" customHeight="1">
      <c r="A28" s="78" t="s">
        <v>1262</v>
      </c>
      <c r="B28" s="792">
        <v>30018</v>
      </c>
      <c r="C28" s="71" t="s">
        <v>137</v>
      </c>
      <c r="D28" s="791">
        <v>30018</v>
      </c>
      <c r="E28" s="792">
        <v>33280</v>
      </c>
      <c r="F28" s="71" t="s">
        <v>137</v>
      </c>
      <c r="G28" s="875">
        <v>33280</v>
      </c>
    </row>
    <row r="29" spans="1:7" ht="12.75" customHeight="1">
      <c r="A29" s="78" t="s">
        <v>1295</v>
      </c>
      <c r="B29" s="792">
        <v>42140</v>
      </c>
      <c r="C29" s="71" t="s">
        <v>137</v>
      </c>
      <c r="D29" s="791">
        <v>42140</v>
      </c>
      <c r="E29" s="792">
        <v>43396</v>
      </c>
      <c r="F29" s="71" t="s">
        <v>137</v>
      </c>
      <c r="G29" s="875">
        <v>43396</v>
      </c>
    </row>
    <row r="30" spans="1:7" ht="12.75" customHeight="1">
      <c r="A30" s="78"/>
      <c r="B30" s="792"/>
      <c r="C30" s="876"/>
      <c r="D30" s="791"/>
      <c r="E30" s="792"/>
      <c r="F30" s="876"/>
      <c r="G30" s="875"/>
    </row>
    <row r="31" spans="1:7" ht="12.75" customHeight="1">
      <c r="A31" s="78" t="s">
        <v>1261</v>
      </c>
      <c r="B31" s="792">
        <v>1179346</v>
      </c>
      <c r="C31" s="876">
        <v>42516</v>
      </c>
      <c r="D31" s="791">
        <v>1136830</v>
      </c>
      <c r="E31" s="792">
        <v>1174144</v>
      </c>
      <c r="F31" s="876">
        <v>41219</v>
      </c>
      <c r="G31" s="875">
        <v>1132925</v>
      </c>
    </row>
    <row r="32" spans="1:7" ht="12.75" customHeight="1">
      <c r="A32" s="78" t="s">
        <v>1260</v>
      </c>
      <c r="B32" s="792">
        <v>1147197</v>
      </c>
      <c r="C32" s="876">
        <v>42516</v>
      </c>
      <c r="D32" s="791">
        <v>1104681</v>
      </c>
      <c r="E32" s="792">
        <v>1142870</v>
      </c>
      <c r="F32" s="876">
        <v>41215</v>
      </c>
      <c r="G32" s="875">
        <v>1101655</v>
      </c>
    </row>
    <row r="33" spans="1:7" ht="12.75" customHeight="1">
      <c r="A33" s="78" t="s">
        <v>1258</v>
      </c>
      <c r="B33" s="792">
        <v>276857</v>
      </c>
      <c r="C33" s="71" t="s">
        <v>137</v>
      </c>
      <c r="D33" s="791">
        <v>276857</v>
      </c>
      <c r="E33" s="792">
        <v>294365</v>
      </c>
      <c r="F33" s="71" t="s">
        <v>137</v>
      </c>
      <c r="G33" s="875">
        <v>294365</v>
      </c>
    </row>
    <row r="34" spans="1:7" ht="12.75" customHeight="1">
      <c r="A34" s="69"/>
      <c r="B34" s="579"/>
      <c r="C34" s="874"/>
      <c r="D34" s="873"/>
      <c r="E34" s="579"/>
      <c r="F34" s="195"/>
      <c r="G34" s="594"/>
    </row>
    <row r="35" ht="12.75" customHeight="1"/>
    <row r="36" ht="12.75" customHeight="1">
      <c r="A36" s="829" t="s">
        <v>1285</v>
      </c>
    </row>
    <row r="37" ht="12.75" customHeight="1">
      <c r="A37" s="95" t="s">
        <v>1284</v>
      </c>
    </row>
    <row r="38" ht="12.75" customHeight="1">
      <c r="A38" s="63" t="s">
        <v>1303</v>
      </c>
    </row>
    <row r="39" ht="12.75" customHeight="1">
      <c r="A39" s="872" t="s">
        <v>1302</v>
      </c>
    </row>
    <row r="40" ht="12.75" customHeight="1">
      <c r="A40" s="872" t="s">
        <v>1301</v>
      </c>
    </row>
    <row r="41" ht="12.75" customHeight="1">
      <c r="A41" s="91" t="s">
        <v>1300</v>
      </c>
    </row>
    <row r="42" ht="12.75" customHeight="1">
      <c r="A42" s="91" t="s">
        <v>2199</v>
      </c>
    </row>
    <row r="43" ht="12.75" customHeight="1"/>
    <row r="44"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1.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 width="20.00390625" style="62" customWidth="1"/>
    <col min="2" max="6" width="12.7109375" style="62" customWidth="1"/>
    <col min="7" max="16384" width="9.140625" style="62" customWidth="1"/>
  </cols>
  <sheetData>
    <row r="1" spans="1:6" ht="15.75" customHeight="1">
      <c r="A1" s="87" t="s">
        <v>1342</v>
      </c>
      <c r="B1" s="86"/>
      <c r="C1" s="86"/>
      <c r="D1" s="86"/>
      <c r="E1" s="86"/>
      <c r="F1" s="86"/>
    </row>
    <row r="2" ht="12" customHeight="1">
      <c r="A2" s="682" t="s">
        <v>34</v>
      </c>
    </row>
    <row r="3" spans="1:6" ht="12.75" customHeight="1">
      <c r="A3" s="76" t="s">
        <v>1341</v>
      </c>
      <c r="B3" s="904"/>
      <c r="C3" s="904"/>
      <c r="D3" s="904"/>
      <c r="E3" s="904"/>
      <c r="F3" s="904"/>
    </row>
    <row r="4" spans="1:6" ht="12.75" customHeight="1">
      <c r="A4" s="76" t="s">
        <v>1340</v>
      </c>
      <c r="B4" s="83"/>
      <c r="C4" s="83"/>
      <c r="D4" s="83"/>
      <c r="E4" s="83"/>
      <c r="F4" s="83"/>
    </row>
    <row r="5" ht="12.75" customHeight="1" thickBot="1">
      <c r="A5" s="572"/>
    </row>
    <row r="6" spans="1:6" s="569" customFormat="1" ht="43.5" customHeight="1" thickTop="1">
      <c r="A6" s="82" t="s">
        <v>1280</v>
      </c>
      <c r="B6" s="903" t="s">
        <v>1339</v>
      </c>
      <c r="C6" s="81" t="s">
        <v>4</v>
      </c>
      <c r="D6" s="81" t="s">
        <v>177</v>
      </c>
      <c r="E6" s="81" t="s">
        <v>1338</v>
      </c>
      <c r="F6" s="80" t="s">
        <v>1337</v>
      </c>
    </row>
    <row r="7" spans="1:6" ht="12.75" customHeight="1">
      <c r="A7" s="78"/>
      <c r="B7" s="902"/>
      <c r="C7" s="901"/>
      <c r="D7" s="900"/>
      <c r="E7" s="899"/>
      <c r="F7" s="898"/>
    </row>
    <row r="8" spans="1:6" ht="12.75">
      <c r="A8" s="590" t="s">
        <v>118</v>
      </c>
      <c r="B8" s="196">
        <v>1440196</v>
      </c>
      <c r="C8" s="874">
        <v>206315</v>
      </c>
      <c r="D8" s="195">
        <v>995638</v>
      </c>
      <c r="E8" s="195">
        <v>73810</v>
      </c>
      <c r="F8" s="594">
        <v>164433</v>
      </c>
    </row>
    <row r="9" spans="1:6" ht="12.75" customHeight="1">
      <c r="A9" s="897"/>
      <c r="B9" s="792"/>
      <c r="C9" s="876"/>
      <c r="D9" s="208"/>
      <c r="E9" s="208"/>
      <c r="F9" s="875"/>
    </row>
    <row r="10" spans="1:6" ht="12.75">
      <c r="A10" s="896" t="s">
        <v>1336</v>
      </c>
      <c r="B10" s="792">
        <v>79600</v>
      </c>
      <c r="C10" s="876">
        <v>10877</v>
      </c>
      <c r="D10" s="208">
        <v>56030</v>
      </c>
      <c r="E10" s="208">
        <v>3900</v>
      </c>
      <c r="F10" s="895">
        <v>8793</v>
      </c>
    </row>
    <row r="11" spans="1:6" ht="12.75">
      <c r="A11" s="896" t="s">
        <v>1335</v>
      </c>
      <c r="B11" s="792">
        <v>86582</v>
      </c>
      <c r="C11" s="876">
        <v>12551</v>
      </c>
      <c r="D11" s="208">
        <v>59760</v>
      </c>
      <c r="E11" s="208">
        <v>4510</v>
      </c>
      <c r="F11" s="895">
        <v>9761</v>
      </c>
    </row>
    <row r="12" spans="1:6" ht="12.75">
      <c r="A12" s="896" t="s">
        <v>1334</v>
      </c>
      <c r="B12" s="792">
        <v>83775</v>
      </c>
      <c r="C12" s="876">
        <v>12567</v>
      </c>
      <c r="D12" s="208">
        <v>56426</v>
      </c>
      <c r="E12" s="208">
        <v>4664</v>
      </c>
      <c r="F12" s="895">
        <v>10118</v>
      </c>
    </row>
    <row r="13" spans="1:6" ht="12.75">
      <c r="A13" s="896" t="s">
        <v>1333</v>
      </c>
      <c r="B13" s="792">
        <v>77426</v>
      </c>
      <c r="C13" s="876">
        <v>11426</v>
      </c>
      <c r="D13" s="208">
        <v>53103</v>
      </c>
      <c r="E13" s="208">
        <v>3990</v>
      </c>
      <c r="F13" s="895">
        <v>8907</v>
      </c>
    </row>
    <row r="14" spans="1:6" ht="12.75">
      <c r="A14" s="896" t="s">
        <v>1332</v>
      </c>
      <c r="B14" s="792">
        <v>90645</v>
      </c>
      <c r="C14" s="876">
        <v>10236</v>
      </c>
      <c r="D14" s="208">
        <v>68724</v>
      </c>
      <c r="E14" s="208">
        <v>3511</v>
      </c>
      <c r="F14" s="895">
        <v>8174</v>
      </c>
    </row>
    <row r="15" spans="1:6" ht="12.75">
      <c r="A15" s="896" t="s">
        <v>1331</v>
      </c>
      <c r="B15" s="792">
        <v>91699</v>
      </c>
      <c r="C15" s="876">
        <v>10496</v>
      </c>
      <c r="D15" s="208">
        <v>68568</v>
      </c>
      <c r="E15" s="208">
        <v>3981</v>
      </c>
      <c r="F15" s="895">
        <v>8654</v>
      </c>
    </row>
    <row r="16" spans="1:6" ht="12.75">
      <c r="A16" s="896" t="s">
        <v>1330</v>
      </c>
      <c r="B16" s="792">
        <v>98834</v>
      </c>
      <c r="C16" s="876">
        <v>12454</v>
      </c>
      <c r="D16" s="208">
        <v>71945</v>
      </c>
      <c r="E16" s="208">
        <v>4479</v>
      </c>
      <c r="F16" s="895">
        <v>9956</v>
      </c>
    </row>
    <row r="17" spans="1:6" ht="12.75">
      <c r="A17" s="896" t="s">
        <v>1329</v>
      </c>
      <c r="B17" s="792">
        <v>98240</v>
      </c>
      <c r="C17" s="876">
        <v>13105</v>
      </c>
      <c r="D17" s="208">
        <v>69144</v>
      </c>
      <c r="E17" s="208">
        <v>4763</v>
      </c>
      <c r="F17" s="895">
        <v>11228</v>
      </c>
    </row>
    <row r="18" spans="1:6" ht="12.75" customHeight="1">
      <c r="A18" s="896" t="s">
        <v>1328</v>
      </c>
      <c r="B18" s="792">
        <v>93146</v>
      </c>
      <c r="C18" s="876">
        <v>13122</v>
      </c>
      <c r="D18" s="208">
        <v>63695</v>
      </c>
      <c r="E18" s="208">
        <v>4969</v>
      </c>
      <c r="F18" s="895">
        <v>11360</v>
      </c>
    </row>
    <row r="19" spans="1:6" ht="12.75">
      <c r="A19" s="896" t="s">
        <v>1327</v>
      </c>
      <c r="B19" s="792">
        <v>82622</v>
      </c>
      <c r="C19" s="876">
        <v>11805</v>
      </c>
      <c r="D19" s="208">
        <v>56453</v>
      </c>
      <c r="E19" s="208">
        <v>4326</v>
      </c>
      <c r="F19" s="895">
        <v>10038</v>
      </c>
    </row>
    <row r="20" spans="1:6" ht="12.75">
      <c r="A20" s="896" t="s">
        <v>1326</v>
      </c>
      <c r="B20" s="792">
        <v>86291</v>
      </c>
      <c r="C20" s="876">
        <v>11828</v>
      </c>
      <c r="D20" s="208">
        <v>59250</v>
      </c>
      <c r="E20" s="208">
        <v>4515</v>
      </c>
      <c r="F20" s="895">
        <v>10698</v>
      </c>
    </row>
    <row r="21" spans="1:6" ht="12.75">
      <c r="A21" s="896" t="s">
        <v>1325</v>
      </c>
      <c r="B21" s="792">
        <v>86939</v>
      </c>
      <c r="C21" s="876">
        <v>12602</v>
      </c>
      <c r="D21" s="208">
        <v>58771</v>
      </c>
      <c r="E21" s="208">
        <v>4552</v>
      </c>
      <c r="F21" s="895">
        <v>11014</v>
      </c>
    </row>
    <row r="22" spans="1:6" ht="12.75">
      <c r="A22" s="896" t="s">
        <v>1324</v>
      </c>
      <c r="B22" s="792">
        <v>90032</v>
      </c>
      <c r="C22" s="876">
        <v>14846</v>
      </c>
      <c r="D22" s="208">
        <v>58392</v>
      </c>
      <c r="E22" s="208">
        <v>5068</v>
      </c>
      <c r="F22" s="895">
        <v>11726</v>
      </c>
    </row>
    <row r="23" spans="1:6" ht="12.75">
      <c r="A23" s="896" t="s">
        <v>1323</v>
      </c>
      <c r="B23" s="792">
        <v>86039</v>
      </c>
      <c r="C23" s="876">
        <v>15907</v>
      </c>
      <c r="D23" s="208">
        <v>54235</v>
      </c>
      <c r="E23" s="208">
        <v>4968</v>
      </c>
      <c r="F23" s="895">
        <v>10929</v>
      </c>
    </row>
    <row r="24" spans="1:6" ht="12.75">
      <c r="A24" s="896" t="s">
        <v>1322</v>
      </c>
      <c r="B24" s="792">
        <v>76196</v>
      </c>
      <c r="C24" s="876">
        <v>14064</v>
      </c>
      <c r="D24" s="208">
        <v>47998</v>
      </c>
      <c r="E24" s="208">
        <v>4684</v>
      </c>
      <c r="F24" s="895">
        <v>9450</v>
      </c>
    </row>
    <row r="25" spans="1:6" ht="12.75">
      <c r="A25" s="896" t="s">
        <v>1321</v>
      </c>
      <c r="B25" s="792">
        <v>55454</v>
      </c>
      <c r="C25" s="876">
        <v>8819</v>
      </c>
      <c r="D25" s="208">
        <v>37173</v>
      </c>
      <c r="E25" s="208">
        <v>3077</v>
      </c>
      <c r="F25" s="895">
        <v>6385</v>
      </c>
    </row>
    <row r="26" spans="1:6" ht="12.75">
      <c r="A26" s="896" t="s">
        <v>1320</v>
      </c>
      <c r="B26" s="792">
        <v>33280</v>
      </c>
      <c r="C26" s="876">
        <v>4495</v>
      </c>
      <c r="D26" s="208">
        <v>23458</v>
      </c>
      <c r="E26" s="791">
        <v>1755</v>
      </c>
      <c r="F26" s="895">
        <v>3572</v>
      </c>
    </row>
    <row r="27" spans="1:6" ht="12.75">
      <c r="A27" s="896" t="s">
        <v>1319</v>
      </c>
      <c r="B27" s="792">
        <v>43396</v>
      </c>
      <c r="C27" s="876">
        <v>5115</v>
      </c>
      <c r="D27" s="207">
        <v>32513</v>
      </c>
      <c r="E27" s="791">
        <v>2098</v>
      </c>
      <c r="F27" s="895">
        <v>3670</v>
      </c>
    </row>
    <row r="28" spans="1:6" ht="12.75">
      <c r="A28" s="78"/>
      <c r="B28" s="209"/>
      <c r="C28" s="876"/>
      <c r="D28" s="207"/>
      <c r="E28" s="791"/>
      <c r="F28" s="895"/>
    </row>
    <row r="29" spans="1:6" ht="12.75">
      <c r="A29" s="78" t="s">
        <v>1261</v>
      </c>
      <c r="B29" s="892">
        <v>1174144</v>
      </c>
      <c r="C29" s="876">
        <v>167883</v>
      </c>
      <c r="D29" s="207">
        <v>812566</v>
      </c>
      <c r="E29" s="791">
        <v>59881</v>
      </c>
      <c r="F29" s="895">
        <v>133814</v>
      </c>
    </row>
    <row r="30" spans="1:6" ht="12.75" customHeight="1">
      <c r="A30" s="78" t="s">
        <v>1260</v>
      </c>
      <c r="B30" s="892">
        <v>1142870</v>
      </c>
      <c r="C30" s="876">
        <v>163060</v>
      </c>
      <c r="D30" s="207">
        <v>791639</v>
      </c>
      <c r="E30" s="791">
        <v>58155</v>
      </c>
      <c r="F30" s="895">
        <v>130016</v>
      </c>
    </row>
    <row r="31" spans="1:6" ht="12.75">
      <c r="A31" s="78"/>
      <c r="B31" s="892"/>
      <c r="C31" s="876"/>
      <c r="D31" s="208"/>
      <c r="E31" s="791"/>
      <c r="F31" s="895"/>
    </row>
    <row r="32" spans="1:6" ht="12.75" customHeight="1">
      <c r="A32" s="78" t="s">
        <v>1294</v>
      </c>
      <c r="B32" s="892">
        <v>297326</v>
      </c>
      <c r="C32" s="876">
        <v>43255</v>
      </c>
      <c r="D32" s="208">
        <v>203999</v>
      </c>
      <c r="E32" s="208">
        <v>15655</v>
      </c>
      <c r="F32" s="895">
        <v>34417</v>
      </c>
    </row>
    <row r="33" spans="1:6" ht="12.75" customHeight="1">
      <c r="A33" s="78" t="s">
        <v>1291</v>
      </c>
      <c r="B33" s="892">
        <v>848505</v>
      </c>
      <c r="C33" s="876">
        <v>114660</v>
      </c>
      <c r="D33" s="208">
        <v>596262</v>
      </c>
      <c r="E33" s="208">
        <v>41573</v>
      </c>
      <c r="F33" s="895">
        <v>96010</v>
      </c>
    </row>
    <row r="34" spans="1:6" ht="12.75">
      <c r="A34" s="78" t="s">
        <v>1258</v>
      </c>
      <c r="B34" s="892">
        <v>294365</v>
      </c>
      <c r="C34" s="876">
        <v>48400</v>
      </c>
      <c r="D34" s="208">
        <v>195377</v>
      </c>
      <c r="E34" s="208">
        <v>16582</v>
      </c>
      <c r="F34" s="895">
        <v>34006</v>
      </c>
    </row>
    <row r="35" spans="1:5" ht="12.75">
      <c r="A35" s="78"/>
      <c r="B35" s="892"/>
      <c r="C35" s="876"/>
      <c r="D35" s="208"/>
      <c r="E35" s="208"/>
    </row>
    <row r="36" spans="1:5" ht="12.75">
      <c r="A36" s="78" t="s">
        <v>1318</v>
      </c>
      <c r="B36" s="892"/>
      <c r="C36" s="876"/>
      <c r="D36" s="208"/>
      <c r="E36" s="208"/>
    </row>
    <row r="37" spans="1:6" ht="12.75">
      <c r="A37" s="894" t="s">
        <v>1294</v>
      </c>
      <c r="B37" s="893">
        <v>20.644828898288843</v>
      </c>
      <c r="C37" s="890">
        <v>20.965513898650123</v>
      </c>
      <c r="D37" s="887">
        <v>20.489274214122</v>
      </c>
      <c r="E37" s="887">
        <v>21.20986316217315</v>
      </c>
      <c r="F37" s="265">
        <v>20.930713421271886</v>
      </c>
    </row>
    <row r="38" spans="1:6" ht="12.75">
      <c r="A38" s="894" t="s">
        <v>1291</v>
      </c>
      <c r="B38" s="893">
        <v>58.91593921938403</v>
      </c>
      <c r="C38" s="890">
        <v>55.575212660252525</v>
      </c>
      <c r="D38" s="887">
        <v>59.88742896514596</v>
      </c>
      <c r="E38" s="887">
        <v>56.32434629454004</v>
      </c>
      <c r="F38" s="265">
        <v>58.388522985045576</v>
      </c>
    </row>
    <row r="39" spans="1:6" ht="12.75">
      <c r="A39" s="894" t="s">
        <v>1258</v>
      </c>
      <c r="B39" s="893">
        <v>20.439231882327128</v>
      </c>
      <c r="C39" s="890">
        <v>23.459273441097352</v>
      </c>
      <c r="D39" s="887">
        <v>19.623296820732033</v>
      </c>
      <c r="E39" s="887">
        <v>22.46579054328682</v>
      </c>
      <c r="F39" s="265">
        <v>20.68076359368253</v>
      </c>
    </row>
    <row r="40" spans="1:6" ht="12.75">
      <c r="A40" s="889"/>
      <c r="B40" s="892"/>
      <c r="C40" s="876"/>
      <c r="D40" s="887"/>
      <c r="E40" s="887"/>
      <c r="F40" s="886"/>
    </row>
    <row r="41" spans="1:6" ht="12.75">
      <c r="A41" s="78" t="s">
        <v>1256</v>
      </c>
      <c r="B41" s="891">
        <v>40.7</v>
      </c>
      <c r="C41" s="890">
        <v>43.5</v>
      </c>
      <c r="D41" s="887">
        <v>39.6</v>
      </c>
      <c r="E41" s="887">
        <v>43.1</v>
      </c>
      <c r="F41" s="886">
        <v>42.9</v>
      </c>
    </row>
    <row r="42" spans="1:6" ht="12.75">
      <c r="A42" s="78"/>
      <c r="B42" s="888"/>
      <c r="C42" s="887"/>
      <c r="D42" s="887"/>
      <c r="E42" s="887"/>
      <c r="F42" s="886"/>
    </row>
    <row r="43" spans="1:6" ht="12.75">
      <c r="A43" s="889" t="s">
        <v>1317</v>
      </c>
      <c r="B43" s="888">
        <v>69.73335454711523</v>
      </c>
      <c r="C43" s="887">
        <v>79.93633350776209</v>
      </c>
      <c r="D43" s="887">
        <v>66.9799517661699</v>
      </c>
      <c r="E43" s="887">
        <v>77.54311692685157</v>
      </c>
      <c r="F43" s="886">
        <v>71.26653473596501</v>
      </c>
    </row>
    <row r="44" spans="1:6" ht="12.75">
      <c r="A44" s="69"/>
      <c r="B44" s="196" t="s">
        <v>34</v>
      </c>
      <c r="C44" s="195"/>
      <c r="D44" s="195"/>
      <c r="E44" s="195"/>
      <c r="F44" s="683"/>
    </row>
    <row r="46" ht="12.75">
      <c r="A46" s="393" t="s">
        <v>308</v>
      </c>
    </row>
    <row r="48" spans="1:6" ht="15.75" customHeight="1">
      <c r="A48" s="87" t="s">
        <v>1316</v>
      </c>
      <c r="B48" s="86"/>
      <c r="C48" s="86"/>
      <c r="D48" s="86"/>
      <c r="E48" s="86"/>
      <c r="F48" s="86"/>
    </row>
    <row r="49" spans="1:6" ht="15.75" customHeight="1">
      <c r="A49" s="87" t="s">
        <v>1315</v>
      </c>
      <c r="B49" s="86"/>
      <c r="C49" s="86"/>
      <c r="D49" s="86"/>
      <c r="E49" s="86"/>
      <c r="F49" s="86"/>
    </row>
    <row r="51" ht="12.75">
      <c r="A51" s="65" t="s">
        <v>1178</v>
      </c>
    </row>
    <row r="52" ht="12.75">
      <c r="A52" s="65" t="s">
        <v>1314</v>
      </c>
    </row>
    <row r="53" ht="12.75">
      <c r="A53" s="65" t="s">
        <v>1313</v>
      </c>
    </row>
    <row r="54" ht="12.75">
      <c r="A54" s="65" t="s">
        <v>1312</v>
      </c>
    </row>
    <row r="55" ht="12.75">
      <c r="A55" s="91" t="s">
        <v>1311</v>
      </c>
    </row>
    <row r="56" ht="12.75">
      <c r="A56" s="91" t="s">
        <v>1310</v>
      </c>
    </row>
    <row r="57" ht="12.75">
      <c r="A57" s="872" t="s">
        <v>1309</v>
      </c>
    </row>
    <row r="58" ht="12.75">
      <c r="A58" s="872"/>
    </row>
    <row r="59" ht="12.75">
      <c r="A59" s="87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rowBreaks count="1" manualBreakCount="1">
    <brk id="47" max="255" man="1"/>
  </rowBreaks>
</worksheet>
</file>

<file path=xl/worksheets/sheet32.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2.75"/>
  <cols>
    <col min="1" max="1" width="18.57421875" style="905" customWidth="1"/>
    <col min="2" max="7" width="11.00390625" style="905" customWidth="1"/>
    <col min="8" max="8" width="9.140625" style="905" customWidth="1"/>
    <col min="9" max="9" width="10.28125" style="905" bestFit="1" customWidth="1"/>
    <col min="10" max="16384" width="9.140625" style="905" customWidth="1"/>
  </cols>
  <sheetData>
    <row r="1" spans="1:7" ht="15.75" customHeight="1">
      <c r="A1" s="943" t="s">
        <v>1350</v>
      </c>
      <c r="B1" s="942"/>
      <c r="C1" s="942"/>
      <c r="D1" s="942"/>
      <c r="E1" s="942"/>
      <c r="F1" s="942"/>
      <c r="G1" s="942"/>
    </row>
    <row r="2" ht="12.75" customHeight="1">
      <c r="A2" s="941" t="s">
        <v>34</v>
      </c>
    </row>
    <row r="3" spans="1:7" ht="12.75" customHeight="1">
      <c r="A3" s="940" t="s">
        <v>1349</v>
      </c>
      <c r="B3" s="939"/>
      <c r="C3" s="939"/>
      <c r="D3" s="939"/>
      <c r="E3" s="939"/>
      <c r="F3" s="939"/>
      <c r="G3" s="939"/>
    </row>
    <row r="4" spans="1:7" ht="12.75" customHeight="1">
      <c r="A4" s="940" t="s">
        <v>1348</v>
      </c>
      <c r="B4" s="939"/>
      <c r="C4" s="939"/>
      <c r="D4" s="939"/>
      <c r="E4" s="939"/>
      <c r="F4" s="939"/>
      <c r="G4" s="939"/>
    </row>
    <row r="5" spans="1:7" ht="12.75" customHeight="1">
      <c r="A5" s="940" t="s">
        <v>1305</v>
      </c>
      <c r="B5" s="939"/>
      <c r="C5" s="939"/>
      <c r="D5" s="939"/>
      <c r="E5" s="939"/>
      <c r="F5" s="939"/>
      <c r="G5" s="939"/>
    </row>
    <row r="6" ht="12.75" customHeight="1" thickBot="1">
      <c r="A6" s="938"/>
    </row>
    <row r="7" spans="1:7" s="932" customFormat="1" ht="45" customHeight="1" thickTop="1">
      <c r="A7" s="937" t="s">
        <v>1280</v>
      </c>
      <c r="B7" s="936" t="s">
        <v>1347</v>
      </c>
      <c r="C7" s="935" t="s">
        <v>177</v>
      </c>
      <c r="D7" s="935" t="s">
        <v>4</v>
      </c>
      <c r="E7" s="935" t="s">
        <v>5</v>
      </c>
      <c r="F7" s="934" t="s">
        <v>1346</v>
      </c>
      <c r="G7" s="933" t="s">
        <v>478</v>
      </c>
    </row>
    <row r="8" spans="1:6" ht="12.75">
      <c r="A8" s="924"/>
      <c r="B8" s="931" t="s">
        <v>34</v>
      </c>
      <c r="C8" s="930"/>
      <c r="D8" s="930"/>
      <c r="E8" s="930"/>
      <c r="F8" s="929"/>
    </row>
    <row r="9" spans="1:9" ht="12.75">
      <c r="A9" s="928" t="s">
        <v>118</v>
      </c>
      <c r="B9" s="910">
        <v>1455271</v>
      </c>
      <c r="C9" s="927">
        <v>1016508</v>
      </c>
      <c r="D9" s="926">
        <v>200629</v>
      </c>
      <c r="E9" s="926">
        <v>73298</v>
      </c>
      <c r="F9" s="925">
        <v>164754</v>
      </c>
      <c r="G9" s="925">
        <v>82</v>
      </c>
      <c r="I9" s="911"/>
    </row>
    <row r="10" spans="1:9" ht="12.75" customHeight="1">
      <c r="A10" s="924"/>
      <c r="B10" s="918"/>
      <c r="C10" s="921"/>
      <c r="D10" s="920"/>
      <c r="E10" s="920"/>
      <c r="F10" s="919"/>
      <c r="G10" s="919"/>
      <c r="I10" s="911"/>
    </row>
    <row r="11" spans="1:9" ht="12.75">
      <c r="A11" s="162" t="s">
        <v>1278</v>
      </c>
      <c r="B11" s="918">
        <v>77352</v>
      </c>
      <c r="C11" s="921">
        <v>54777</v>
      </c>
      <c r="D11" s="920">
        <v>10085</v>
      </c>
      <c r="E11" s="920">
        <v>3803</v>
      </c>
      <c r="F11" s="919">
        <v>8685</v>
      </c>
      <c r="G11" s="919">
        <v>2</v>
      </c>
      <c r="I11" s="911"/>
    </row>
    <row r="12" spans="1:9" ht="12.75">
      <c r="A12" s="162" t="s">
        <v>1277</v>
      </c>
      <c r="B12" s="918">
        <v>83767</v>
      </c>
      <c r="C12" s="921">
        <v>57622</v>
      </c>
      <c r="D12" s="920">
        <v>11896</v>
      </c>
      <c r="E12" s="920">
        <v>4439</v>
      </c>
      <c r="F12" s="919">
        <v>9809</v>
      </c>
      <c r="G12" s="919">
        <v>1</v>
      </c>
      <c r="I12" s="911"/>
    </row>
    <row r="13" spans="1:9" ht="12.75">
      <c r="A13" s="162" t="s">
        <v>1276</v>
      </c>
      <c r="B13" s="918">
        <v>87276</v>
      </c>
      <c r="C13" s="921">
        <v>59321</v>
      </c>
      <c r="D13" s="920">
        <v>12728</v>
      </c>
      <c r="E13" s="920">
        <v>4722</v>
      </c>
      <c r="F13" s="919">
        <v>10503</v>
      </c>
      <c r="G13" s="919">
        <v>2</v>
      </c>
      <c r="I13" s="911"/>
    </row>
    <row r="14" spans="1:9" ht="12.75">
      <c r="A14" s="162" t="s">
        <v>1275</v>
      </c>
      <c r="B14" s="918">
        <v>83640</v>
      </c>
      <c r="C14" s="921">
        <v>58472</v>
      </c>
      <c r="D14" s="920">
        <v>11399</v>
      </c>
      <c r="E14" s="920">
        <v>4306</v>
      </c>
      <c r="F14" s="919">
        <v>9457</v>
      </c>
      <c r="G14" s="919">
        <v>6</v>
      </c>
      <c r="I14" s="911"/>
    </row>
    <row r="15" spans="1:9" ht="12.75">
      <c r="A15" s="162" t="s">
        <v>1274</v>
      </c>
      <c r="B15" s="918">
        <v>92885</v>
      </c>
      <c r="C15" s="921">
        <v>71877</v>
      </c>
      <c r="D15" s="920">
        <v>9597</v>
      </c>
      <c r="E15" s="920">
        <v>3368</v>
      </c>
      <c r="F15" s="919">
        <v>8041</v>
      </c>
      <c r="G15" s="919">
        <v>2</v>
      </c>
      <c r="I15" s="911"/>
    </row>
    <row r="16" spans="1:9" ht="12.75">
      <c r="A16" s="162" t="s">
        <v>1273</v>
      </c>
      <c r="B16" s="918">
        <v>95625</v>
      </c>
      <c r="C16" s="921">
        <v>72689</v>
      </c>
      <c r="D16" s="920">
        <v>10008</v>
      </c>
      <c r="E16" s="920">
        <v>3902</v>
      </c>
      <c r="F16" s="919">
        <v>9022</v>
      </c>
      <c r="G16" s="919">
        <v>4</v>
      </c>
      <c r="I16" s="911"/>
    </row>
    <row r="17" spans="1:9" ht="12.75">
      <c r="A17" s="162" t="s">
        <v>1272</v>
      </c>
      <c r="B17" s="918">
        <v>95497</v>
      </c>
      <c r="C17" s="921">
        <v>69306</v>
      </c>
      <c r="D17" s="920">
        <v>11535</v>
      </c>
      <c r="E17" s="920">
        <v>4314</v>
      </c>
      <c r="F17" s="919">
        <v>10338</v>
      </c>
      <c r="G17" s="919">
        <v>4</v>
      </c>
      <c r="I17" s="911"/>
    </row>
    <row r="18" spans="1:9" ht="12.75">
      <c r="A18" s="162" t="s">
        <v>1271</v>
      </c>
      <c r="B18" s="918">
        <v>95531</v>
      </c>
      <c r="C18" s="921">
        <v>66950</v>
      </c>
      <c r="D18" s="920">
        <v>12594</v>
      </c>
      <c r="E18" s="920">
        <v>4779</v>
      </c>
      <c r="F18" s="919">
        <v>11203</v>
      </c>
      <c r="G18" s="919">
        <v>5</v>
      </c>
      <c r="I18" s="911"/>
    </row>
    <row r="19" spans="1:9" ht="12.75">
      <c r="A19" s="162" t="s">
        <v>1270</v>
      </c>
      <c r="B19" s="918">
        <v>88408</v>
      </c>
      <c r="C19" s="921">
        <v>61111</v>
      </c>
      <c r="D19" s="920">
        <v>11934</v>
      </c>
      <c r="E19" s="920">
        <v>4684</v>
      </c>
      <c r="F19" s="919">
        <v>10674</v>
      </c>
      <c r="G19" s="919">
        <v>5</v>
      </c>
      <c r="I19" s="911"/>
    </row>
    <row r="20" spans="1:9" ht="12.75">
      <c r="A20" s="162" t="s">
        <v>1269</v>
      </c>
      <c r="B20" s="918">
        <v>86939</v>
      </c>
      <c r="C20" s="921">
        <v>60870</v>
      </c>
      <c r="D20" s="920">
        <v>11417</v>
      </c>
      <c r="E20" s="920">
        <v>4333</v>
      </c>
      <c r="F20" s="919">
        <v>10310</v>
      </c>
      <c r="G20" s="919">
        <v>9</v>
      </c>
      <c r="I20" s="911"/>
    </row>
    <row r="21" spans="1:9" ht="12.75">
      <c r="A21" s="162" t="s">
        <v>1268</v>
      </c>
      <c r="B21" s="918">
        <v>91112</v>
      </c>
      <c r="C21" s="921">
        <v>63353</v>
      </c>
      <c r="D21" s="920">
        <v>11976</v>
      </c>
      <c r="E21" s="920">
        <v>4671</v>
      </c>
      <c r="F21" s="919">
        <v>11107</v>
      </c>
      <c r="G21" s="919">
        <v>5</v>
      </c>
      <c r="I21" s="911"/>
    </row>
    <row r="22" spans="1:9" ht="12.75">
      <c r="A22" s="162" t="s">
        <v>1267</v>
      </c>
      <c r="B22" s="918">
        <v>96356</v>
      </c>
      <c r="C22" s="921">
        <v>65728</v>
      </c>
      <c r="D22" s="920">
        <v>13862</v>
      </c>
      <c r="E22" s="920">
        <v>4994</v>
      </c>
      <c r="F22" s="919">
        <v>11761</v>
      </c>
      <c r="G22" s="919">
        <v>11</v>
      </c>
      <c r="I22" s="911"/>
    </row>
    <row r="23" spans="1:9" ht="12.75">
      <c r="A23" s="162" t="s">
        <v>1266</v>
      </c>
      <c r="B23" s="918">
        <v>98432</v>
      </c>
      <c r="C23" s="921">
        <v>64684</v>
      </c>
      <c r="D23" s="920">
        <v>16064</v>
      </c>
      <c r="E23" s="920">
        <v>5470</v>
      </c>
      <c r="F23" s="919">
        <v>12207</v>
      </c>
      <c r="G23" s="919">
        <v>7</v>
      </c>
      <c r="I23" s="911"/>
    </row>
    <row r="24" spans="1:9" ht="12.75">
      <c r="A24" s="162" t="s">
        <v>1265</v>
      </c>
      <c r="B24" s="918">
        <v>90547</v>
      </c>
      <c r="C24" s="921">
        <v>57127</v>
      </c>
      <c r="D24" s="920">
        <v>16842</v>
      </c>
      <c r="E24" s="920">
        <v>5283</v>
      </c>
      <c r="F24" s="919">
        <v>11287</v>
      </c>
      <c r="G24" s="919">
        <v>8</v>
      </c>
      <c r="I24" s="911"/>
    </row>
    <row r="25" spans="1:9" ht="12.75">
      <c r="A25" s="162" t="s">
        <v>1264</v>
      </c>
      <c r="B25" s="918">
        <v>75416</v>
      </c>
      <c r="C25" s="921">
        <v>48908</v>
      </c>
      <c r="D25" s="920">
        <v>13128</v>
      </c>
      <c r="E25" s="920">
        <v>4433</v>
      </c>
      <c r="F25" s="919">
        <v>8944</v>
      </c>
      <c r="G25" s="919">
        <v>3</v>
      </c>
      <c r="I25" s="911"/>
    </row>
    <row r="26" spans="1:9" ht="12.75">
      <c r="A26" s="162" t="s">
        <v>1263</v>
      </c>
      <c r="B26" s="918">
        <v>48753</v>
      </c>
      <c r="C26" s="921">
        <v>33329</v>
      </c>
      <c r="D26" s="920">
        <v>7414</v>
      </c>
      <c r="E26" s="920">
        <v>2591</v>
      </c>
      <c r="F26" s="919">
        <v>5417</v>
      </c>
      <c r="G26" s="919">
        <v>2</v>
      </c>
      <c r="I26" s="911"/>
    </row>
    <row r="27" spans="1:9" ht="12.75">
      <c r="A27" s="162" t="s">
        <v>1262</v>
      </c>
      <c r="B27" s="918">
        <v>29896</v>
      </c>
      <c r="C27" s="921">
        <v>21661</v>
      </c>
      <c r="D27" s="920">
        <v>3906</v>
      </c>
      <c r="E27" s="920">
        <v>1481</v>
      </c>
      <c r="F27" s="919">
        <v>2848</v>
      </c>
      <c r="G27" s="923" t="s">
        <v>137</v>
      </c>
      <c r="I27" s="911"/>
    </row>
    <row r="28" spans="1:9" ht="12.75">
      <c r="A28" s="162" t="s">
        <v>1257</v>
      </c>
      <c r="B28" s="918">
        <v>37839</v>
      </c>
      <c r="C28" s="921">
        <v>28723</v>
      </c>
      <c r="D28" s="920">
        <v>4244</v>
      </c>
      <c r="E28" s="920">
        <v>1725</v>
      </c>
      <c r="F28" s="919">
        <v>3141</v>
      </c>
      <c r="G28" s="919">
        <v>6</v>
      </c>
      <c r="I28" s="911"/>
    </row>
    <row r="29" spans="1:9" ht="12.75" customHeight="1">
      <c r="A29" s="922"/>
      <c r="B29" s="916"/>
      <c r="C29" s="921"/>
      <c r="D29" s="920"/>
      <c r="E29" s="920"/>
      <c r="F29" s="919"/>
      <c r="G29" s="919"/>
      <c r="I29" s="911"/>
    </row>
    <row r="30" spans="1:9" s="151" customFormat="1" ht="12.75" customHeight="1">
      <c r="A30" s="162" t="s">
        <v>1261</v>
      </c>
      <c r="B30" s="916">
        <v>1189786</v>
      </c>
      <c r="C30" s="917">
        <v>833159</v>
      </c>
      <c r="D30" s="163">
        <v>163484</v>
      </c>
      <c r="E30" s="164">
        <v>59381</v>
      </c>
      <c r="F30" s="163">
        <v>133687</v>
      </c>
      <c r="G30" s="164">
        <v>75</v>
      </c>
      <c r="I30" s="911"/>
    </row>
    <row r="31" spans="1:9" s="151" customFormat="1" ht="12.75" customHeight="1">
      <c r="A31" s="162" t="s">
        <v>1260</v>
      </c>
      <c r="B31" s="916">
        <v>1155905</v>
      </c>
      <c r="C31" s="917">
        <v>809839</v>
      </c>
      <c r="D31" s="163">
        <v>158711</v>
      </c>
      <c r="E31" s="164">
        <v>57544</v>
      </c>
      <c r="F31" s="163">
        <v>129739</v>
      </c>
      <c r="G31" s="164">
        <v>72</v>
      </c>
      <c r="I31" s="911"/>
    </row>
    <row r="32" spans="1:9" s="151" customFormat="1" ht="12.75" customHeight="1">
      <c r="A32" s="162" t="s">
        <v>1259</v>
      </c>
      <c r="B32" s="916">
        <v>1104765</v>
      </c>
      <c r="C32" s="917">
        <v>772315</v>
      </c>
      <c r="D32" s="163">
        <v>152403</v>
      </c>
      <c r="E32" s="164">
        <v>55377</v>
      </c>
      <c r="F32" s="163">
        <v>124599</v>
      </c>
      <c r="G32" s="164">
        <v>71</v>
      </c>
      <c r="I32" s="911"/>
    </row>
    <row r="33" spans="1:9" s="151" customFormat="1" ht="12.75" customHeight="1">
      <c r="A33" s="162" t="s">
        <v>1345</v>
      </c>
      <c r="B33" s="916">
        <v>340425</v>
      </c>
      <c r="C33" s="917">
        <v>227598</v>
      </c>
      <c r="D33" s="163">
        <v>55312</v>
      </c>
      <c r="E33" s="164">
        <v>18775</v>
      </c>
      <c r="F33" s="163">
        <v>38716</v>
      </c>
      <c r="G33" s="164">
        <v>24</v>
      </c>
      <c r="I33" s="911"/>
    </row>
    <row r="34" spans="1:9" s="151" customFormat="1" ht="12.75" customHeight="1">
      <c r="A34" s="162" t="s">
        <v>1258</v>
      </c>
      <c r="B34" s="916">
        <v>282451</v>
      </c>
      <c r="C34" s="917">
        <v>189748</v>
      </c>
      <c r="D34" s="163">
        <v>45534</v>
      </c>
      <c r="E34" s="164">
        <v>15513</v>
      </c>
      <c r="F34" s="163">
        <v>31637</v>
      </c>
      <c r="G34" s="164">
        <v>19</v>
      </c>
      <c r="I34" s="911"/>
    </row>
    <row r="35" spans="1:9" s="151" customFormat="1" ht="12.75" customHeight="1">
      <c r="A35" s="162" t="s">
        <v>1257</v>
      </c>
      <c r="B35" s="918">
        <v>37839</v>
      </c>
      <c r="C35" s="917">
        <v>28723</v>
      </c>
      <c r="D35" s="163">
        <v>4244</v>
      </c>
      <c r="E35" s="164">
        <v>1725</v>
      </c>
      <c r="F35" s="163">
        <v>3141</v>
      </c>
      <c r="G35" s="164">
        <v>6</v>
      </c>
      <c r="I35" s="911"/>
    </row>
    <row r="36" spans="1:9" s="151" customFormat="1" ht="12.75">
      <c r="A36" s="162"/>
      <c r="B36" s="916"/>
      <c r="C36" s="165"/>
      <c r="D36" s="163"/>
      <c r="E36" s="164"/>
      <c r="F36" s="163"/>
      <c r="G36" s="164"/>
      <c r="I36" s="911"/>
    </row>
    <row r="37" spans="1:9" s="151" customFormat="1" ht="12.75">
      <c r="A37" s="162" t="s">
        <v>1256</v>
      </c>
      <c r="B37" s="915">
        <v>40.8</v>
      </c>
      <c r="C37" s="914">
        <v>39.8</v>
      </c>
      <c r="D37" s="912">
        <v>44.3</v>
      </c>
      <c r="E37" s="912">
        <v>43</v>
      </c>
      <c r="F37" s="913">
        <v>42.4</v>
      </c>
      <c r="G37" s="912">
        <v>50.3</v>
      </c>
      <c r="I37" s="911"/>
    </row>
    <row r="38" spans="1:7" s="151" customFormat="1" ht="12.75">
      <c r="A38" s="159"/>
      <c r="B38" s="910"/>
      <c r="C38" s="909"/>
      <c r="D38" s="157"/>
      <c r="E38" s="908"/>
      <c r="F38" s="157"/>
      <c r="G38" s="908"/>
    </row>
    <row r="39" spans="2:7" s="151" customFormat="1" ht="12.75">
      <c r="B39" s="907"/>
      <c r="C39" s="907"/>
      <c r="D39" s="178"/>
      <c r="E39" s="907"/>
      <c r="F39" s="907"/>
      <c r="G39" s="178"/>
    </row>
    <row r="40" spans="1:7" s="151" customFormat="1" ht="12.75">
      <c r="A40" s="906" t="s">
        <v>1344</v>
      </c>
      <c r="B40" s="178"/>
      <c r="C40" s="178"/>
      <c r="D40" s="178"/>
      <c r="E40" s="178"/>
      <c r="F40" s="178"/>
      <c r="G40" s="178"/>
    </row>
    <row r="41" spans="1:7" s="151" customFormat="1" ht="12.75">
      <c r="A41" s="90" t="s">
        <v>1343</v>
      </c>
      <c r="B41" s="178"/>
      <c r="C41" s="178"/>
      <c r="D41" s="178"/>
      <c r="E41" s="178"/>
      <c r="F41" s="178"/>
      <c r="G41" s="17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3.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36.421875" style="944" customWidth="1"/>
    <col min="2" max="3" width="11.8515625" style="944" customWidth="1"/>
    <col min="4" max="5" width="12.140625" style="944" customWidth="1"/>
    <col min="6" max="16384" width="9.140625" style="944" customWidth="1"/>
  </cols>
  <sheetData>
    <row r="1" spans="1:5" ht="15.75" customHeight="1">
      <c r="A1" s="974" t="s">
        <v>1374</v>
      </c>
      <c r="B1" s="973"/>
      <c r="C1" s="973"/>
      <c r="D1" s="973"/>
      <c r="E1" s="973"/>
    </row>
    <row r="2" ht="12.75" customHeight="1" thickBot="1">
      <c r="A2" s="972" t="s">
        <v>34</v>
      </c>
    </row>
    <row r="3" spans="1:5" s="970" customFormat="1" ht="34.5" customHeight="1" thickTop="1">
      <c r="A3" s="971"/>
      <c r="B3" s="1669" t="s">
        <v>1373</v>
      </c>
      <c r="C3" s="1669" t="s">
        <v>1372</v>
      </c>
      <c r="D3" s="1667" t="s">
        <v>1371</v>
      </c>
      <c r="E3" s="1668"/>
    </row>
    <row r="4" spans="1:5" ht="24" customHeight="1">
      <c r="A4" s="969" t="s">
        <v>1086</v>
      </c>
      <c r="B4" s="1670"/>
      <c r="C4" s="1670"/>
      <c r="D4" s="968" t="s">
        <v>2</v>
      </c>
      <c r="E4" s="967" t="s">
        <v>1370</v>
      </c>
    </row>
    <row r="5" spans="1:6" ht="12.75" customHeight="1">
      <c r="A5" s="966"/>
      <c r="B5" s="965"/>
      <c r="C5" s="965"/>
      <c r="D5" s="964"/>
      <c r="E5" s="963"/>
      <c r="F5" s="962"/>
    </row>
    <row r="6" spans="1:5" ht="12.75" customHeight="1">
      <c r="A6" s="961" t="s">
        <v>0</v>
      </c>
      <c r="B6" s="960">
        <v>1360301</v>
      </c>
      <c r="C6" s="959">
        <v>1455271</v>
      </c>
      <c r="D6" s="958">
        <v>94970</v>
      </c>
      <c r="E6" s="957">
        <v>6.981543055544324</v>
      </c>
    </row>
    <row r="7" spans="1:5" ht="12.75" customHeight="1">
      <c r="A7" s="956"/>
      <c r="B7" s="953"/>
      <c r="C7" s="953"/>
      <c r="D7" s="952"/>
      <c r="E7" s="951"/>
    </row>
    <row r="8" spans="1:5" ht="12.75" customHeight="1">
      <c r="A8" s="955" t="s">
        <v>1369</v>
      </c>
      <c r="B8" s="953"/>
      <c r="C8" s="953"/>
      <c r="D8" s="952"/>
      <c r="E8" s="951"/>
    </row>
    <row r="9" spans="1:5" ht="12.75" customHeight="1">
      <c r="A9" s="956"/>
      <c r="B9" s="953"/>
      <c r="C9" s="953"/>
      <c r="D9" s="952"/>
      <c r="E9" s="951"/>
    </row>
    <row r="10" spans="1:5" ht="12.75" customHeight="1">
      <c r="A10" s="954" t="s">
        <v>1367</v>
      </c>
      <c r="B10" s="953">
        <v>336599</v>
      </c>
      <c r="C10" s="953">
        <v>333261</v>
      </c>
      <c r="D10" s="952">
        <v>-3338</v>
      </c>
      <c r="E10" s="951">
        <v>-0.9916844672741155</v>
      </c>
    </row>
    <row r="11" spans="1:5" ht="12.75" customHeight="1">
      <c r="A11" s="954" t="s">
        <v>1366</v>
      </c>
      <c r="B11" s="953">
        <v>21424</v>
      </c>
      <c r="C11" s="953">
        <v>23417</v>
      </c>
      <c r="D11" s="952">
        <v>1993</v>
      </c>
      <c r="E11" s="951">
        <v>9.302651232262884</v>
      </c>
    </row>
    <row r="12" spans="1:5" ht="12.75" customHeight="1">
      <c r="A12" s="954" t="s">
        <v>1365</v>
      </c>
      <c r="B12" s="953">
        <v>4164</v>
      </c>
      <c r="C12" s="953">
        <v>4370</v>
      </c>
      <c r="D12" s="952">
        <v>206</v>
      </c>
      <c r="E12" s="951">
        <v>4.9471661863592695</v>
      </c>
    </row>
    <row r="13" spans="1:5" ht="12.75" customHeight="1">
      <c r="A13" s="954" t="s">
        <v>1364</v>
      </c>
      <c r="B13" s="953">
        <v>525078</v>
      </c>
      <c r="C13" s="953">
        <v>541902</v>
      </c>
      <c r="D13" s="952">
        <v>16824</v>
      </c>
      <c r="E13" s="951">
        <v>3.204095391541828</v>
      </c>
    </row>
    <row r="14" spans="1:5" ht="12.75" customHeight="1">
      <c r="A14" s="954" t="s">
        <v>1363</v>
      </c>
      <c r="B14" s="953">
        <v>135422</v>
      </c>
      <c r="C14" s="953">
        <v>157445</v>
      </c>
      <c r="D14" s="952">
        <v>22023</v>
      </c>
      <c r="E14" s="951">
        <v>16.262497969310747</v>
      </c>
    </row>
    <row r="15" spans="1:5" ht="12.75" customHeight="1">
      <c r="A15" s="954" t="s">
        <v>1362</v>
      </c>
      <c r="B15" s="953">
        <v>16985</v>
      </c>
      <c r="C15" s="953">
        <v>26747</v>
      </c>
      <c r="D15" s="952">
        <v>9762</v>
      </c>
      <c r="E15" s="951">
        <v>57.47424197821608</v>
      </c>
    </row>
    <row r="16" spans="1:5" ht="12.75" customHeight="1">
      <c r="A16" s="954"/>
      <c r="B16" s="953"/>
      <c r="C16" s="953"/>
      <c r="D16" s="952"/>
      <c r="E16" s="951"/>
    </row>
    <row r="17" spans="1:5" ht="12.75" customHeight="1">
      <c r="A17" s="955" t="s">
        <v>1368</v>
      </c>
      <c r="B17" s="953"/>
      <c r="C17" s="953"/>
      <c r="D17" s="952"/>
      <c r="E17" s="951"/>
    </row>
    <row r="18" spans="1:5" ht="12.75" customHeight="1">
      <c r="A18" s="954"/>
      <c r="B18" s="953"/>
      <c r="C18" s="953"/>
      <c r="D18" s="952"/>
      <c r="E18" s="951"/>
    </row>
    <row r="19" spans="1:5" ht="12.75" customHeight="1">
      <c r="A19" s="954" t="s">
        <v>1367</v>
      </c>
      <c r="B19" s="953">
        <v>564323</v>
      </c>
      <c r="C19" s="953">
        <v>609215</v>
      </c>
      <c r="D19" s="952">
        <v>44892</v>
      </c>
      <c r="E19" s="951">
        <v>7.955018668386722</v>
      </c>
    </row>
    <row r="20" spans="1:5" ht="12.75" customHeight="1">
      <c r="A20" s="954" t="s">
        <v>1366</v>
      </c>
      <c r="B20" s="953">
        <v>38820</v>
      </c>
      <c r="C20" s="953">
        <v>46783</v>
      </c>
      <c r="D20" s="952">
        <v>7963</v>
      </c>
      <c r="E20" s="951">
        <v>20.51262235960845</v>
      </c>
    </row>
    <row r="21" spans="1:5" ht="12.75" customHeight="1">
      <c r="A21" s="954" t="s">
        <v>1365</v>
      </c>
      <c r="B21" s="953">
        <v>33470</v>
      </c>
      <c r="C21" s="953">
        <v>41528</v>
      </c>
      <c r="D21" s="952">
        <v>8058</v>
      </c>
      <c r="E21" s="951">
        <v>24.075291305646846</v>
      </c>
    </row>
    <row r="22" spans="1:5" ht="12.75" customHeight="1">
      <c r="A22" s="954" t="s">
        <v>1364</v>
      </c>
      <c r="B22" s="953">
        <v>780968</v>
      </c>
      <c r="C22" s="953">
        <v>824143</v>
      </c>
      <c r="D22" s="952">
        <v>43175</v>
      </c>
      <c r="E22" s="951">
        <v>5.528395529650383</v>
      </c>
    </row>
    <row r="23" spans="1:5" ht="12.75" customHeight="1">
      <c r="A23" s="954" t="s">
        <v>1363</v>
      </c>
      <c r="B23" s="953">
        <v>355816</v>
      </c>
      <c r="C23" s="953">
        <v>394102</v>
      </c>
      <c r="D23" s="952">
        <v>38286</v>
      </c>
      <c r="E23" s="951">
        <v>10.760055759156419</v>
      </c>
    </row>
    <row r="24" spans="1:5" ht="12.75" customHeight="1">
      <c r="A24" s="954" t="s">
        <v>1362</v>
      </c>
      <c r="B24" s="953">
        <v>34199</v>
      </c>
      <c r="C24" s="953">
        <v>63917</v>
      </c>
      <c r="D24" s="952">
        <v>29718</v>
      </c>
      <c r="E24" s="951">
        <v>86.89727769817831</v>
      </c>
    </row>
    <row r="25" spans="1:5" ht="12.75" customHeight="1">
      <c r="A25" s="950"/>
      <c r="B25" s="949"/>
      <c r="C25" s="949"/>
      <c r="D25" s="948"/>
      <c r="E25" s="947"/>
    </row>
    <row r="26" ht="12.75" customHeight="1"/>
    <row r="27" ht="12.75" customHeight="1">
      <c r="A27" s="945" t="s">
        <v>1361</v>
      </c>
    </row>
    <row r="28" ht="12.75" customHeight="1">
      <c r="A28" s="946" t="s">
        <v>1360</v>
      </c>
    </row>
    <row r="29" ht="12.75" customHeight="1">
      <c r="A29" s="946" t="s">
        <v>1359</v>
      </c>
    </row>
    <row r="30" ht="12.75" customHeight="1">
      <c r="A30" s="946" t="s">
        <v>1358</v>
      </c>
    </row>
    <row r="31" ht="12.75" customHeight="1">
      <c r="A31" s="946" t="s">
        <v>1357</v>
      </c>
    </row>
    <row r="32" ht="12.75" customHeight="1">
      <c r="A32" s="945" t="s">
        <v>1356</v>
      </c>
    </row>
    <row r="33" ht="12.75" customHeight="1">
      <c r="A33" s="946" t="s">
        <v>1355</v>
      </c>
    </row>
    <row r="34" ht="12.75" customHeight="1">
      <c r="A34" s="946" t="s">
        <v>1354</v>
      </c>
    </row>
    <row r="35" ht="12.75" customHeight="1">
      <c r="A35" s="946" t="s">
        <v>1353</v>
      </c>
    </row>
    <row r="36" ht="12.75" customHeight="1">
      <c r="A36" s="946" t="s">
        <v>1352</v>
      </c>
    </row>
    <row r="37" ht="12.75" customHeight="1">
      <c r="A37" s="945" t="s">
        <v>1351</v>
      </c>
    </row>
    <row r="38" ht="12.75" customHeight="1">
      <c r="A38" s="945" t="s">
        <v>221</v>
      </c>
    </row>
    <row r="39" ht="12.75" customHeight="1">
      <c r="A39" s="945" t="s">
        <v>165</v>
      </c>
    </row>
  </sheetData>
  <sheetProtection/>
  <mergeCells count="3">
    <mergeCell ref="D3:E3"/>
    <mergeCell ref="B3:B4"/>
    <mergeCell ref="C3:C4"/>
  </mergeCells>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      http://dbedt.hawaii.gov/</oddFooter>
  </headerFooter>
</worksheet>
</file>

<file path=xl/worksheets/sheet34.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51.28125" style="976" customWidth="1"/>
    <col min="2" max="7" width="10.7109375" style="975" customWidth="1"/>
    <col min="8" max="16384" width="9.140625" style="975" customWidth="1"/>
  </cols>
  <sheetData>
    <row r="1" spans="1:7" ht="15.75">
      <c r="A1" s="1017" t="s">
        <v>1389</v>
      </c>
      <c r="B1" s="1016"/>
      <c r="C1" s="1016"/>
      <c r="D1" s="1016"/>
      <c r="E1" s="1016"/>
      <c r="F1" s="1016"/>
      <c r="G1" s="1016"/>
    </row>
    <row r="2" ht="10.5" customHeight="1" thickBot="1">
      <c r="A2" s="1015" t="s">
        <v>34</v>
      </c>
    </row>
    <row r="3" spans="1:7" s="1009" customFormat="1" ht="45" customHeight="1" thickTop="1">
      <c r="A3" s="1014" t="s">
        <v>1388</v>
      </c>
      <c r="B3" s="1013" t="s">
        <v>1347</v>
      </c>
      <c r="C3" s="1012" t="s">
        <v>1387</v>
      </c>
      <c r="D3" s="1012" t="s">
        <v>4</v>
      </c>
      <c r="E3" s="1012" t="s">
        <v>5</v>
      </c>
      <c r="F3" s="1011" t="s">
        <v>1346</v>
      </c>
      <c r="G3" s="1010" t="s">
        <v>478</v>
      </c>
    </row>
    <row r="4" spans="1:6" ht="12.75" customHeight="1">
      <c r="A4" s="1008"/>
      <c r="B4" s="1007"/>
      <c r="C4" s="1006"/>
      <c r="D4" s="1006"/>
      <c r="E4" s="1006"/>
      <c r="F4" s="1005"/>
    </row>
    <row r="5" spans="1:7" ht="12.75" customHeight="1">
      <c r="A5" s="1004" t="s">
        <v>0</v>
      </c>
      <c r="B5" s="989">
        <v>1455271</v>
      </c>
      <c r="C5" s="988">
        <v>1016508</v>
      </c>
      <c r="D5" s="1003">
        <v>200629</v>
      </c>
      <c r="E5" s="1003">
        <v>73298</v>
      </c>
      <c r="F5" s="986">
        <v>164754</v>
      </c>
      <c r="G5" s="985">
        <v>82</v>
      </c>
    </row>
    <row r="6" spans="1:7" ht="12.75" customHeight="1">
      <c r="A6" s="1002"/>
      <c r="B6" s="1001"/>
      <c r="C6" s="1000"/>
      <c r="D6" s="1000"/>
      <c r="E6" s="1000"/>
      <c r="F6" s="999"/>
      <c r="G6" s="998"/>
    </row>
    <row r="7" spans="1:7" ht="12.75" customHeight="1">
      <c r="A7" s="978" t="s">
        <v>1386</v>
      </c>
      <c r="B7" s="995">
        <v>1087142</v>
      </c>
      <c r="C7" s="994">
        <v>767822</v>
      </c>
      <c r="D7" s="993">
        <v>141384</v>
      </c>
      <c r="E7" s="993">
        <v>53290</v>
      </c>
      <c r="F7" s="992">
        <v>124586</v>
      </c>
      <c r="G7" s="991">
        <v>60</v>
      </c>
    </row>
    <row r="8" spans="1:7" ht="12.75" customHeight="1">
      <c r="A8" s="996" t="s">
        <v>1367</v>
      </c>
      <c r="B8" s="995">
        <v>333261</v>
      </c>
      <c r="C8" s="994">
        <v>188462</v>
      </c>
      <c r="D8" s="993">
        <v>67365</v>
      </c>
      <c r="E8" s="993">
        <v>23204</v>
      </c>
      <c r="F8" s="992">
        <v>54203</v>
      </c>
      <c r="G8" s="991">
        <v>27</v>
      </c>
    </row>
    <row r="9" spans="1:7" ht="12.75" customHeight="1">
      <c r="A9" s="996" t="s">
        <v>1366</v>
      </c>
      <c r="B9" s="995">
        <v>23417</v>
      </c>
      <c r="C9" s="994">
        <v>20723</v>
      </c>
      <c r="D9" s="993">
        <v>1251</v>
      </c>
      <c r="E9" s="993">
        <v>376</v>
      </c>
      <c r="F9" s="992">
        <v>1065</v>
      </c>
      <c r="G9" s="991">
        <v>2</v>
      </c>
    </row>
    <row r="10" spans="1:7" ht="12.75" customHeight="1">
      <c r="A10" s="996" t="s">
        <v>1365</v>
      </c>
      <c r="B10" s="995">
        <v>4370</v>
      </c>
      <c r="C10" s="994">
        <v>2278</v>
      </c>
      <c r="D10" s="993">
        <v>1027</v>
      </c>
      <c r="E10" s="993">
        <v>287</v>
      </c>
      <c r="F10" s="992">
        <v>778</v>
      </c>
      <c r="G10" s="997" t="s">
        <v>137</v>
      </c>
    </row>
    <row r="11" spans="1:7" ht="12.75" customHeight="1">
      <c r="A11" s="996" t="s">
        <v>1385</v>
      </c>
      <c r="B11" s="995">
        <v>541902</v>
      </c>
      <c r="C11" s="994">
        <v>436853</v>
      </c>
      <c r="D11" s="993">
        <v>39607</v>
      </c>
      <c r="E11" s="993">
        <v>21102</v>
      </c>
      <c r="F11" s="992">
        <v>44328</v>
      </c>
      <c r="G11" s="991">
        <v>12</v>
      </c>
    </row>
    <row r="12" spans="1:7" ht="12.75" customHeight="1">
      <c r="A12" s="996" t="s">
        <v>1384</v>
      </c>
      <c r="B12" s="995">
        <v>157445</v>
      </c>
      <c r="C12" s="994">
        <v>102099</v>
      </c>
      <c r="D12" s="993">
        <v>28096</v>
      </c>
      <c r="E12" s="993">
        <v>7227</v>
      </c>
      <c r="F12" s="992">
        <v>20008</v>
      </c>
      <c r="G12" s="991">
        <v>15</v>
      </c>
    </row>
    <row r="13" spans="1:7" ht="12.75" customHeight="1">
      <c r="A13" s="978" t="s">
        <v>1362</v>
      </c>
      <c r="B13" s="995">
        <v>26747</v>
      </c>
      <c r="C13" s="994">
        <v>17407</v>
      </c>
      <c r="D13" s="993">
        <v>4038</v>
      </c>
      <c r="E13" s="993">
        <v>1094</v>
      </c>
      <c r="F13" s="992">
        <v>4204</v>
      </c>
      <c r="G13" s="991">
        <v>4</v>
      </c>
    </row>
    <row r="14" spans="1:7" ht="12.75" customHeight="1">
      <c r="A14" s="978" t="s">
        <v>1383</v>
      </c>
      <c r="B14" s="995">
        <v>368129</v>
      </c>
      <c r="C14" s="994">
        <v>248686</v>
      </c>
      <c r="D14" s="993">
        <v>59245</v>
      </c>
      <c r="E14" s="993">
        <v>20008</v>
      </c>
      <c r="F14" s="992">
        <v>40168</v>
      </c>
      <c r="G14" s="991">
        <v>22</v>
      </c>
    </row>
    <row r="15" spans="1:7" ht="12.75" customHeight="1">
      <c r="A15" s="978"/>
      <c r="B15" s="995"/>
      <c r="C15" s="994"/>
      <c r="D15" s="993"/>
      <c r="E15" s="993"/>
      <c r="F15" s="992"/>
      <c r="G15" s="991"/>
    </row>
    <row r="16" spans="1:7" ht="12.75" customHeight="1">
      <c r="A16" s="978" t="s">
        <v>1382</v>
      </c>
      <c r="B16" s="995">
        <v>1979688</v>
      </c>
      <c r="C16" s="994">
        <v>1371462</v>
      </c>
      <c r="D16" s="993">
        <v>285880</v>
      </c>
      <c r="E16" s="993">
        <v>101635</v>
      </c>
      <c r="F16" s="992">
        <v>220591</v>
      </c>
      <c r="G16" s="991">
        <v>120</v>
      </c>
    </row>
    <row r="17" spans="1:7" ht="12.75" customHeight="1">
      <c r="A17" s="996" t="s">
        <v>1367</v>
      </c>
      <c r="B17" s="995">
        <v>609215</v>
      </c>
      <c r="C17" s="994">
        <v>373841</v>
      </c>
      <c r="D17" s="993">
        <v>112533</v>
      </c>
      <c r="E17" s="993">
        <v>38507</v>
      </c>
      <c r="F17" s="992">
        <v>84292</v>
      </c>
      <c r="G17" s="991">
        <v>42</v>
      </c>
    </row>
    <row r="18" spans="1:7" ht="12.75" customHeight="1">
      <c r="A18" s="996" t="s">
        <v>1366</v>
      </c>
      <c r="B18" s="995">
        <v>46783</v>
      </c>
      <c r="C18" s="994">
        <v>38734</v>
      </c>
      <c r="D18" s="993">
        <v>3988</v>
      </c>
      <c r="E18" s="993">
        <v>1123</v>
      </c>
      <c r="F18" s="992">
        <v>2929</v>
      </c>
      <c r="G18" s="991">
        <v>9</v>
      </c>
    </row>
    <row r="19" spans="1:7" ht="12.75" customHeight="1">
      <c r="A19" s="996" t="s">
        <v>1365</v>
      </c>
      <c r="B19" s="995">
        <v>41528</v>
      </c>
      <c r="C19" s="994">
        <v>25417</v>
      </c>
      <c r="D19" s="993">
        <v>8374</v>
      </c>
      <c r="E19" s="993">
        <v>2482</v>
      </c>
      <c r="F19" s="992">
        <v>5248</v>
      </c>
      <c r="G19" s="991">
        <v>7</v>
      </c>
    </row>
    <row r="20" spans="1:7" ht="12.75" customHeight="1">
      <c r="A20" s="996" t="s">
        <v>1364</v>
      </c>
      <c r="B20" s="995">
        <v>824143</v>
      </c>
      <c r="C20" s="994">
        <v>632184</v>
      </c>
      <c r="D20" s="993">
        <v>82545</v>
      </c>
      <c r="E20" s="993">
        <v>36267</v>
      </c>
      <c r="F20" s="992">
        <v>73121</v>
      </c>
      <c r="G20" s="991">
        <v>26</v>
      </c>
    </row>
    <row r="21" spans="1:7" ht="12.75" customHeight="1">
      <c r="A21" s="996" t="s">
        <v>1363</v>
      </c>
      <c r="B21" s="995">
        <v>394102</v>
      </c>
      <c r="C21" s="994">
        <v>259888</v>
      </c>
      <c r="D21" s="993">
        <v>68448</v>
      </c>
      <c r="E21" s="993">
        <v>19956</v>
      </c>
      <c r="F21" s="992">
        <v>45783</v>
      </c>
      <c r="G21" s="991">
        <v>27</v>
      </c>
    </row>
    <row r="22" spans="1:7" ht="12.75" customHeight="1">
      <c r="A22" s="996" t="s">
        <v>1362</v>
      </c>
      <c r="B22" s="995">
        <v>63917</v>
      </c>
      <c r="C22" s="994">
        <v>41398</v>
      </c>
      <c r="D22" s="993">
        <v>9992</v>
      </c>
      <c r="E22" s="993">
        <v>3300</v>
      </c>
      <c r="F22" s="992">
        <v>9218</v>
      </c>
      <c r="G22" s="991">
        <v>9</v>
      </c>
    </row>
    <row r="23" spans="1:7" ht="12.75" customHeight="1">
      <c r="A23" s="978"/>
      <c r="B23" s="995"/>
      <c r="C23" s="994"/>
      <c r="D23" s="993"/>
      <c r="E23" s="993"/>
      <c r="F23" s="992"/>
      <c r="G23" s="991"/>
    </row>
    <row r="24" spans="1:7" ht="12.75" customHeight="1">
      <c r="A24" s="978" t="s">
        <v>1381</v>
      </c>
      <c r="B24" s="995">
        <v>138923</v>
      </c>
      <c r="C24" s="994">
        <v>92322</v>
      </c>
      <c r="D24" s="993">
        <v>22275</v>
      </c>
      <c r="E24" s="993">
        <v>7394</v>
      </c>
      <c r="F24" s="992">
        <v>16914</v>
      </c>
      <c r="G24" s="991">
        <v>18</v>
      </c>
    </row>
    <row r="25" spans="1:7" ht="12.75" customHeight="1">
      <c r="A25" s="978" t="s">
        <v>1380</v>
      </c>
      <c r="B25" s="995">
        <v>1316348</v>
      </c>
      <c r="C25" s="994">
        <v>924186</v>
      </c>
      <c r="D25" s="993">
        <v>178354</v>
      </c>
      <c r="E25" s="993">
        <v>65904</v>
      </c>
      <c r="F25" s="992">
        <v>147840</v>
      </c>
      <c r="G25" s="991">
        <v>64</v>
      </c>
    </row>
    <row r="26" spans="1:7" ht="12.75" customHeight="1">
      <c r="A26" s="996" t="s">
        <v>1379</v>
      </c>
      <c r="B26" s="995">
        <v>314365</v>
      </c>
      <c r="C26" s="994">
        <v>175530</v>
      </c>
      <c r="D26" s="993">
        <v>64688</v>
      </c>
      <c r="E26" s="993">
        <v>22194</v>
      </c>
      <c r="F26" s="992">
        <v>51926</v>
      </c>
      <c r="G26" s="991">
        <v>27</v>
      </c>
    </row>
    <row r="27" spans="1:7" ht="12.75" customHeight="1">
      <c r="A27" s="990"/>
      <c r="B27" s="989"/>
      <c r="C27" s="988"/>
      <c r="D27" s="987"/>
      <c r="E27" s="987"/>
      <c r="F27" s="986"/>
      <c r="G27" s="985"/>
    </row>
    <row r="28" spans="1:7" ht="12.75" customHeight="1">
      <c r="A28" s="978"/>
      <c r="B28" s="984"/>
      <c r="C28" s="984"/>
      <c r="D28" s="983"/>
      <c r="E28" s="982"/>
      <c r="F28" s="981"/>
      <c r="G28" s="981"/>
    </row>
    <row r="29" ht="12.75" customHeight="1">
      <c r="A29" s="979" t="s">
        <v>1378</v>
      </c>
    </row>
    <row r="30" ht="12.75" customHeight="1">
      <c r="A30" s="980" t="s">
        <v>1377</v>
      </c>
    </row>
    <row r="31" spans="1:2" s="978" customFormat="1" ht="12.75" customHeight="1">
      <c r="A31" s="979" t="s">
        <v>1376</v>
      </c>
      <c r="B31" s="975"/>
    </row>
    <row r="32" ht="12.75" customHeight="1">
      <c r="A32" s="977" t="s">
        <v>1375</v>
      </c>
    </row>
    <row r="33" ht="12.75" customHeight="1">
      <c r="A33" s="977"/>
    </row>
    <row r="34" ht="12.75" customHeight="1">
      <c r="A34" s="977"/>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worksheet>
</file>

<file path=xl/worksheets/sheet35.xml><?xml version="1.0" encoding="utf-8"?>
<worksheet xmlns="http://schemas.openxmlformats.org/spreadsheetml/2006/main" xmlns:r="http://schemas.openxmlformats.org/officeDocument/2006/relationships">
  <dimension ref="A1:D59"/>
  <sheetViews>
    <sheetView workbookViewId="0" topLeftCell="A1">
      <selection activeCell="A1" sqref="A1"/>
    </sheetView>
  </sheetViews>
  <sheetFormatPr defaultColWidth="9.140625" defaultRowHeight="12.75"/>
  <cols>
    <col min="1" max="1" width="31.28125" style="62" customWidth="1"/>
    <col min="2" max="2" width="9.8515625" style="62" customWidth="1"/>
    <col min="3" max="3" width="31.28125" style="62" customWidth="1"/>
    <col min="4" max="4" width="11.140625" style="62" customWidth="1"/>
    <col min="5" max="16384" width="9.140625" style="62" customWidth="1"/>
  </cols>
  <sheetData>
    <row r="1" spans="1:4" ht="15.75">
      <c r="A1" s="572" t="s">
        <v>1443</v>
      </c>
      <c r="B1" s="83"/>
      <c r="C1" s="83"/>
      <c r="D1" s="83"/>
    </row>
    <row r="2" ht="12.75" customHeight="1" thickBot="1">
      <c r="A2" s="62" t="s">
        <v>34</v>
      </c>
    </row>
    <row r="3" spans="1:4" ht="59.25" customHeight="1" thickTop="1">
      <c r="A3" s="82" t="s">
        <v>1441</v>
      </c>
      <c r="B3" s="81" t="s">
        <v>1442</v>
      </c>
      <c r="C3" s="82" t="s">
        <v>1441</v>
      </c>
      <c r="D3" s="570" t="s">
        <v>1440</v>
      </c>
    </row>
    <row r="4" spans="1:4" ht="12.75" customHeight="1">
      <c r="A4" s="897"/>
      <c r="B4" s="897"/>
      <c r="C4" s="897"/>
      <c r="D4" s="1026"/>
    </row>
    <row r="5" spans="1:4" ht="12.75">
      <c r="A5" s="1023" t="s">
        <v>1439</v>
      </c>
      <c r="B5" s="1024">
        <v>336599</v>
      </c>
      <c r="C5" s="1023" t="s">
        <v>1439</v>
      </c>
      <c r="D5" s="1022">
        <v>564323</v>
      </c>
    </row>
    <row r="6" spans="1:4" ht="12.75">
      <c r="A6" s="1023" t="s">
        <v>1438</v>
      </c>
      <c r="B6" s="1024">
        <v>197497</v>
      </c>
      <c r="C6" s="1023" t="s">
        <v>1438</v>
      </c>
      <c r="D6" s="1022">
        <v>342095</v>
      </c>
    </row>
    <row r="7" spans="1:4" ht="12.75">
      <c r="A7" s="1023" t="s">
        <v>1437</v>
      </c>
      <c r="B7" s="1024">
        <v>185502</v>
      </c>
      <c r="C7" s="1023" t="s">
        <v>1437</v>
      </c>
      <c r="D7" s="1022">
        <v>312292</v>
      </c>
    </row>
    <row r="8" spans="1:4" ht="12.75">
      <c r="A8" s="1023" t="s">
        <v>1436</v>
      </c>
      <c r="B8" s="1024">
        <v>80337</v>
      </c>
      <c r="C8" s="1023" t="s">
        <v>1436</v>
      </c>
      <c r="D8" s="1022">
        <v>289970</v>
      </c>
    </row>
    <row r="9" spans="1:4" ht="12.75">
      <c r="A9" s="1023" t="s">
        <v>1435</v>
      </c>
      <c r="B9" s="1024">
        <v>54955</v>
      </c>
      <c r="C9" s="1023" t="s">
        <v>1435</v>
      </c>
      <c r="D9" s="1022">
        <v>199751</v>
      </c>
    </row>
    <row r="10" spans="1:4" ht="12.75">
      <c r="A10" s="1023" t="s">
        <v>1434</v>
      </c>
      <c r="B10" s="1024">
        <v>24203</v>
      </c>
      <c r="C10" s="1023" t="s">
        <v>1434</v>
      </c>
      <c r="D10" s="1022">
        <v>48699</v>
      </c>
    </row>
    <row r="11" spans="1:4" ht="12.75">
      <c r="A11" s="1023" t="s">
        <v>1433</v>
      </c>
      <c r="B11" s="1024">
        <v>21424</v>
      </c>
      <c r="C11" s="1023" t="s">
        <v>1433</v>
      </c>
      <c r="D11" s="1022">
        <v>38820</v>
      </c>
    </row>
    <row r="12" spans="1:4" ht="12.75">
      <c r="A12" s="1023" t="s">
        <v>1432</v>
      </c>
      <c r="B12" s="1024">
        <v>18287</v>
      </c>
      <c r="C12" s="1023" t="s">
        <v>1432</v>
      </c>
      <c r="D12" s="1022">
        <v>37463</v>
      </c>
    </row>
    <row r="13" spans="1:4" ht="12.75">
      <c r="A13" s="1023" t="s">
        <v>1431</v>
      </c>
      <c r="B13" s="1024">
        <v>9779</v>
      </c>
      <c r="C13" s="1023" t="s">
        <v>1429</v>
      </c>
      <c r="D13" s="1022">
        <v>33470</v>
      </c>
    </row>
    <row r="14" spans="1:4" ht="12.75">
      <c r="A14" s="1023" t="s">
        <v>1428</v>
      </c>
      <c r="B14" s="1024">
        <v>6316</v>
      </c>
      <c r="C14" s="1023" t="s">
        <v>1431</v>
      </c>
      <c r="D14" s="1022">
        <v>13266</v>
      </c>
    </row>
    <row r="15" spans="1:4" ht="12.75">
      <c r="A15" s="1023" t="s">
        <v>1430</v>
      </c>
      <c r="B15" s="1024">
        <v>4830</v>
      </c>
      <c r="C15" s="1023" t="s">
        <v>1430</v>
      </c>
      <c r="D15" s="1022">
        <v>8085</v>
      </c>
    </row>
    <row r="16" spans="1:4" ht="12.75">
      <c r="A16" s="1023" t="s">
        <v>1429</v>
      </c>
      <c r="B16" s="1024">
        <v>4164</v>
      </c>
      <c r="C16" s="1023" t="s">
        <v>1428</v>
      </c>
      <c r="D16" s="1022">
        <v>7412</v>
      </c>
    </row>
    <row r="17" spans="1:4" ht="12.75">
      <c r="A17" s="1023" t="s">
        <v>1427</v>
      </c>
      <c r="B17" s="1024">
        <v>2700</v>
      </c>
      <c r="C17" s="1023" t="s">
        <v>1427</v>
      </c>
      <c r="D17" s="1022">
        <v>6647</v>
      </c>
    </row>
    <row r="18" spans="1:4" ht="12.75">
      <c r="A18" s="1023" t="s">
        <v>1426</v>
      </c>
      <c r="B18" s="1024">
        <v>2201</v>
      </c>
      <c r="C18" s="1025" t="s">
        <v>1425</v>
      </c>
      <c r="D18" s="1022">
        <v>6642</v>
      </c>
    </row>
    <row r="19" spans="1:4" ht="12.75">
      <c r="A19" s="1023" t="s">
        <v>1424</v>
      </c>
      <c r="B19" s="1024">
        <v>2006</v>
      </c>
      <c r="C19" s="1023" t="s">
        <v>1426</v>
      </c>
      <c r="D19" s="1022">
        <v>4737</v>
      </c>
    </row>
    <row r="20" spans="1:4" ht="12.75">
      <c r="A20" s="1025" t="s">
        <v>1425</v>
      </c>
      <c r="B20" s="1024">
        <v>1886</v>
      </c>
      <c r="C20" s="1023" t="s">
        <v>1424</v>
      </c>
      <c r="D20" s="1022">
        <v>3701</v>
      </c>
    </row>
    <row r="21" spans="1:4" ht="12.75">
      <c r="A21" s="1023" t="s">
        <v>1423</v>
      </c>
      <c r="B21" s="1024">
        <v>1844</v>
      </c>
      <c r="C21" s="1023" t="s">
        <v>1423</v>
      </c>
      <c r="D21" s="1022">
        <v>2620</v>
      </c>
    </row>
    <row r="22" spans="1:4" ht="12.75">
      <c r="A22" s="1025" t="s">
        <v>1422</v>
      </c>
      <c r="B22" s="1024">
        <v>1683</v>
      </c>
      <c r="C22" s="1025" t="s">
        <v>1422</v>
      </c>
      <c r="D22" s="1022">
        <v>2563</v>
      </c>
    </row>
    <row r="23" spans="1:4" ht="12.75">
      <c r="A23" s="1025" t="s">
        <v>1421</v>
      </c>
      <c r="B23" s="1024">
        <v>729</v>
      </c>
      <c r="C23" s="1025" t="s">
        <v>1416</v>
      </c>
      <c r="D23" s="1022">
        <v>2513</v>
      </c>
    </row>
    <row r="24" spans="1:4" ht="12.75">
      <c r="A24" s="1023" t="s">
        <v>1417</v>
      </c>
      <c r="B24" s="1024">
        <v>464</v>
      </c>
      <c r="C24" s="1025" t="s">
        <v>1421</v>
      </c>
      <c r="D24" s="1022">
        <v>1216</v>
      </c>
    </row>
    <row r="25" spans="1:4" ht="12.75">
      <c r="A25" s="1023" t="s">
        <v>1420</v>
      </c>
      <c r="B25" s="1024">
        <v>399</v>
      </c>
      <c r="C25" s="1023" t="s">
        <v>1420</v>
      </c>
      <c r="D25" s="1022">
        <v>990</v>
      </c>
    </row>
    <row r="26" spans="1:4" ht="12.75">
      <c r="A26" s="1025" t="s">
        <v>1419</v>
      </c>
      <c r="B26" s="1024">
        <v>398</v>
      </c>
      <c r="C26" s="1025" t="s">
        <v>1419</v>
      </c>
      <c r="D26" s="1022">
        <v>775</v>
      </c>
    </row>
    <row r="27" spans="1:4" ht="12.75">
      <c r="A27" s="1023" t="s">
        <v>1418</v>
      </c>
      <c r="B27" s="1024">
        <v>282</v>
      </c>
      <c r="C27" s="1023" t="s">
        <v>1418</v>
      </c>
      <c r="D27" s="1022">
        <v>711</v>
      </c>
    </row>
    <row r="28" spans="1:4" ht="12.75">
      <c r="A28" s="1025" t="s">
        <v>1414</v>
      </c>
      <c r="B28" s="1024">
        <v>245</v>
      </c>
      <c r="C28" s="1023" t="s">
        <v>1417</v>
      </c>
      <c r="D28" s="1022">
        <v>705</v>
      </c>
    </row>
    <row r="29" spans="1:4" ht="12.75">
      <c r="A29" s="1025" t="s">
        <v>1416</v>
      </c>
      <c r="B29" s="1024">
        <v>225</v>
      </c>
      <c r="C29" s="1025" t="s">
        <v>1415</v>
      </c>
      <c r="D29" s="1022">
        <v>547</v>
      </c>
    </row>
    <row r="30" spans="1:4" ht="12.75">
      <c r="A30" s="1023" t="s">
        <v>1412</v>
      </c>
      <c r="B30" s="1024">
        <v>199</v>
      </c>
      <c r="C30" s="1025" t="s">
        <v>1414</v>
      </c>
      <c r="D30" s="1022">
        <v>484</v>
      </c>
    </row>
    <row r="31" spans="1:4" ht="12.75">
      <c r="A31" s="1023" t="s">
        <v>1410</v>
      </c>
      <c r="B31" s="1024">
        <v>186</v>
      </c>
      <c r="C31" s="1023" t="s">
        <v>1413</v>
      </c>
      <c r="D31" s="1022">
        <v>303</v>
      </c>
    </row>
    <row r="32" spans="1:4" ht="12.75">
      <c r="A32" s="1023" t="s">
        <v>1413</v>
      </c>
      <c r="B32" s="1024">
        <v>174</v>
      </c>
      <c r="C32" s="1023" t="s">
        <v>1409</v>
      </c>
      <c r="D32" s="1022">
        <v>297</v>
      </c>
    </row>
    <row r="33" spans="1:4" ht="12.75">
      <c r="A33" s="1025" t="s">
        <v>1411</v>
      </c>
      <c r="B33" s="1024">
        <v>129</v>
      </c>
      <c r="C33" s="1023" t="s">
        <v>1412</v>
      </c>
      <c r="D33" s="1022">
        <v>281</v>
      </c>
    </row>
    <row r="34" spans="1:4" ht="12.75">
      <c r="A34" s="1023" t="s">
        <v>1407</v>
      </c>
      <c r="B34" s="1024">
        <v>125</v>
      </c>
      <c r="C34" s="1025" t="s">
        <v>1411</v>
      </c>
      <c r="D34" s="1022">
        <v>260</v>
      </c>
    </row>
    <row r="35" spans="1:4" ht="12.75">
      <c r="A35" s="1025" t="s">
        <v>1408</v>
      </c>
      <c r="B35" s="1024">
        <v>109</v>
      </c>
      <c r="C35" s="1023" t="s">
        <v>1410</v>
      </c>
      <c r="D35" s="1022">
        <v>231</v>
      </c>
    </row>
    <row r="36" spans="1:4" ht="12.75">
      <c r="A36" s="1023" t="s">
        <v>1409</v>
      </c>
      <c r="B36" s="1024">
        <v>86</v>
      </c>
      <c r="C36" s="1025" t="s">
        <v>1408</v>
      </c>
      <c r="D36" s="1022">
        <v>197</v>
      </c>
    </row>
    <row r="37" spans="1:4" ht="12.75">
      <c r="A37" s="1023" t="s">
        <v>1405</v>
      </c>
      <c r="B37" s="1024">
        <v>70</v>
      </c>
      <c r="C37" s="1023" t="s">
        <v>1407</v>
      </c>
      <c r="D37" s="1022">
        <v>146</v>
      </c>
    </row>
    <row r="38" spans="1:4" ht="12.75">
      <c r="A38" s="1023" t="s">
        <v>1404</v>
      </c>
      <c r="B38" s="1024">
        <v>60</v>
      </c>
      <c r="C38" s="1025" t="s">
        <v>1406</v>
      </c>
      <c r="D38" s="1022">
        <v>141</v>
      </c>
    </row>
    <row r="39" spans="1:4" ht="12.75">
      <c r="A39" s="1023" t="s">
        <v>1403</v>
      </c>
      <c r="B39" s="1024">
        <v>7</v>
      </c>
      <c r="C39" s="1023" t="s">
        <v>1405</v>
      </c>
      <c r="D39" s="1022">
        <v>87</v>
      </c>
    </row>
    <row r="40" spans="1:4" ht="12.75">
      <c r="A40" s="1023"/>
      <c r="B40" s="1024"/>
      <c r="C40" s="1023" t="s">
        <v>1404</v>
      </c>
      <c r="D40" s="1022">
        <v>74</v>
      </c>
    </row>
    <row r="41" spans="1:4" ht="12.75">
      <c r="A41" s="1023"/>
      <c r="B41" s="1024"/>
      <c r="C41" s="1023" t="s">
        <v>1403</v>
      </c>
      <c r="D41" s="1022">
        <v>13</v>
      </c>
    </row>
    <row r="42" spans="1:4" ht="12.75" customHeight="1">
      <c r="A42" s="1020"/>
      <c r="B42" s="1021"/>
      <c r="C42" s="1020"/>
      <c r="D42" s="1019"/>
    </row>
    <row r="43" ht="12.75" customHeight="1"/>
    <row r="44" ht="12.75" customHeight="1">
      <c r="A44" s="1018" t="s">
        <v>468</v>
      </c>
    </row>
    <row r="45" ht="12.75" customHeight="1"/>
    <row r="46" spans="1:4" ht="15.75">
      <c r="A46" s="572" t="s">
        <v>1402</v>
      </c>
      <c r="B46" s="83"/>
      <c r="C46" s="83"/>
      <c r="D46" s="83"/>
    </row>
    <row r="47" ht="12.75" customHeight="1">
      <c r="A47" s="86"/>
    </row>
    <row r="48" ht="12.75" customHeight="1">
      <c r="A48" s="65" t="s">
        <v>1401</v>
      </c>
    </row>
    <row r="49" ht="12.75" customHeight="1">
      <c r="A49" s="65" t="s">
        <v>1400</v>
      </c>
    </row>
    <row r="50" ht="12.75" customHeight="1">
      <c r="A50" s="65" t="s">
        <v>1399</v>
      </c>
    </row>
    <row r="51" ht="12.75" customHeight="1">
      <c r="A51" s="65" t="s">
        <v>1398</v>
      </c>
    </row>
    <row r="52" ht="12.75" customHeight="1">
      <c r="A52" s="65" t="s">
        <v>1397</v>
      </c>
    </row>
    <row r="53" ht="12.75" customHeight="1">
      <c r="A53" s="65" t="s">
        <v>1396</v>
      </c>
    </row>
    <row r="54" ht="12.75" customHeight="1">
      <c r="A54" s="65" t="s">
        <v>1395</v>
      </c>
    </row>
    <row r="55" ht="12.75" customHeight="1">
      <c r="A55" s="65" t="s">
        <v>1394</v>
      </c>
    </row>
    <row r="56" ht="12.75">
      <c r="A56" s="65" t="s">
        <v>1393</v>
      </c>
    </row>
    <row r="57" ht="12.75">
      <c r="A57" s="65" t="s">
        <v>1392</v>
      </c>
    </row>
    <row r="58" ht="12.75">
      <c r="A58" s="65" t="s">
        <v>1391</v>
      </c>
    </row>
    <row r="59" ht="12.75">
      <c r="A59" s="551" t="s">
        <v>1390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rowBreaks count="1" manualBreakCount="1">
    <brk id="45" max="255" man="1"/>
  </rowBreaks>
</worksheet>
</file>

<file path=xl/worksheets/sheet36.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cols>
    <col min="1" max="1" width="31.28125" style="88" customWidth="1"/>
    <col min="2" max="2" width="10.7109375" style="557" customWidth="1"/>
    <col min="3" max="3" width="31.28125" style="88" customWidth="1"/>
    <col min="4" max="4" width="10.7109375" style="557" customWidth="1"/>
    <col min="5" max="16384" width="9.140625" style="88" customWidth="1"/>
  </cols>
  <sheetData>
    <row r="1" spans="1:4" ht="15.75" customHeight="1">
      <c r="A1" s="128" t="s">
        <v>1493</v>
      </c>
      <c r="B1" s="1042"/>
      <c r="C1" s="291"/>
      <c r="D1" s="1042"/>
    </row>
    <row r="2" spans="1:4" ht="12.75" customHeight="1">
      <c r="A2" s="149" t="s">
        <v>34</v>
      </c>
      <c r="B2" s="1042"/>
      <c r="C2" s="291"/>
      <c r="D2" s="1042"/>
    </row>
    <row r="3" spans="1:4" ht="12.75">
      <c r="A3" s="292" t="s">
        <v>1492</v>
      </c>
      <c r="B3" s="1042"/>
      <c r="C3" s="291"/>
      <c r="D3" s="1042"/>
    </row>
    <row r="4" ht="12.75" customHeight="1" thickBot="1">
      <c r="A4" s="88" t="s">
        <v>34</v>
      </c>
    </row>
    <row r="5" spans="1:4" ht="24" customHeight="1" thickTop="1">
      <c r="A5" s="147" t="s">
        <v>1369</v>
      </c>
      <c r="B5" s="147"/>
      <c r="C5" s="776" t="s">
        <v>1368</v>
      </c>
      <c r="D5" s="147"/>
    </row>
    <row r="6" spans="1:4" s="1038" customFormat="1" ht="24" customHeight="1">
      <c r="A6" s="1040" t="s">
        <v>1441</v>
      </c>
      <c r="B6" s="1041" t="s">
        <v>1491</v>
      </c>
      <c r="C6" s="1040" t="s">
        <v>1441</v>
      </c>
      <c r="D6" s="1039" t="s">
        <v>1491</v>
      </c>
    </row>
    <row r="7" spans="1:4" ht="12.75" customHeight="1">
      <c r="A7" s="1036"/>
      <c r="B7" s="1037"/>
      <c r="C7" s="1036"/>
      <c r="D7" s="1035"/>
    </row>
    <row r="8" spans="1:4" ht="12.75" customHeight="1">
      <c r="A8" s="1023" t="s">
        <v>1490</v>
      </c>
      <c r="B8" s="1032">
        <v>319677</v>
      </c>
      <c r="C8" s="1023" t="s">
        <v>1490</v>
      </c>
      <c r="D8" s="1033">
        <v>617903</v>
      </c>
    </row>
    <row r="9" spans="1:4" ht="12.75" customHeight="1">
      <c r="A9" s="1023" t="s">
        <v>1489</v>
      </c>
      <c r="B9" s="1032">
        <v>213337</v>
      </c>
      <c r="C9" s="1023" t="s">
        <v>1489</v>
      </c>
      <c r="D9" s="1033">
        <v>370594</v>
      </c>
    </row>
    <row r="10" spans="1:4" ht="12.75" customHeight="1">
      <c r="A10" s="1023" t="s">
        <v>1488</v>
      </c>
      <c r="B10" s="1032">
        <v>166881</v>
      </c>
      <c r="C10" s="1023" t="s">
        <v>1488</v>
      </c>
      <c r="D10" s="1033">
        <v>314102</v>
      </c>
    </row>
    <row r="11" spans="1:4" ht="12.75" customHeight="1">
      <c r="A11" s="1023" t="s">
        <v>1487</v>
      </c>
      <c r="B11" s="1032">
        <v>90370</v>
      </c>
      <c r="C11" s="1023" t="s">
        <v>1487</v>
      </c>
      <c r="D11" s="1033">
        <v>309807</v>
      </c>
    </row>
    <row r="12" spans="1:4" ht="12.75" customHeight="1">
      <c r="A12" s="1023" t="s">
        <v>1486</v>
      </c>
      <c r="B12" s="1032">
        <v>57941</v>
      </c>
      <c r="C12" s="1023" t="s">
        <v>1486</v>
      </c>
      <c r="D12" s="1033">
        <v>217651</v>
      </c>
    </row>
    <row r="13" spans="1:4" ht="12.75" customHeight="1">
      <c r="A13" s="1023" t="s">
        <v>1485</v>
      </c>
      <c r="B13" s="1032">
        <v>28484</v>
      </c>
      <c r="C13" s="1023" t="s">
        <v>1485</v>
      </c>
      <c r="D13" s="1033">
        <v>52774</v>
      </c>
    </row>
    <row r="14" spans="1:4" ht="12.75" customHeight="1">
      <c r="A14" s="1023" t="s">
        <v>1484</v>
      </c>
      <c r="B14" s="1032">
        <v>24032</v>
      </c>
      <c r="C14" s="1023" t="s">
        <v>1484</v>
      </c>
      <c r="D14" s="1033">
        <v>51800</v>
      </c>
    </row>
    <row r="15" spans="1:4" ht="12.75" customHeight="1">
      <c r="A15" s="1023" t="s">
        <v>1483</v>
      </c>
      <c r="B15" s="1032">
        <v>14595</v>
      </c>
      <c r="C15" s="1023" t="s">
        <v>1479</v>
      </c>
      <c r="D15" s="1033">
        <v>40944</v>
      </c>
    </row>
    <row r="16" spans="1:4" ht="12.75" customHeight="1">
      <c r="A16" s="1023" t="s">
        <v>1481</v>
      </c>
      <c r="B16" s="1032">
        <v>13393</v>
      </c>
      <c r="C16" s="1023" t="s">
        <v>1483</v>
      </c>
      <c r="D16" s="1033">
        <v>34972</v>
      </c>
    </row>
    <row r="17" spans="1:4" ht="12.75" customHeight="1">
      <c r="A17" s="1023" t="s">
        <v>1482</v>
      </c>
      <c r="B17" s="1032">
        <v>12541</v>
      </c>
      <c r="C17" s="1023" t="s">
        <v>1482</v>
      </c>
      <c r="D17" s="1033">
        <v>18412</v>
      </c>
    </row>
    <row r="18" spans="1:4" ht="12.75" customHeight="1">
      <c r="A18" s="1023" t="s">
        <v>1478</v>
      </c>
      <c r="B18" s="1032">
        <v>10665</v>
      </c>
      <c r="C18" s="1023" t="s">
        <v>1481</v>
      </c>
      <c r="D18" s="1033">
        <v>17479</v>
      </c>
    </row>
    <row r="19" spans="1:4" ht="12.75" customHeight="1">
      <c r="A19" s="1023" t="s">
        <v>1480</v>
      </c>
      <c r="B19" s="1032">
        <v>7306</v>
      </c>
      <c r="C19" s="1023" t="s">
        <v>1480</v>
      </c>
      <c r="D19" s="1033">
        <v>12470</v>
      </c>
    </row>
    <row r="20" spans="1:4" ht="12.75" customHeight="1">
      <c r="A20" s="1023" t="s">
        <v>1479</v>
      </c>
      <c r="B20" s="1032">
        <v>4837</v>
      </c>
      <c r="C20" s="1023" t="s">
        <v>1478</v>
      </c>
      <c r="D20" s="1033">
        <v>11840</v>
      </c>
    </row>
    <row r="21" spans="1:6" ht="12.75" customHeight="1">
      <c r="A21" s="1023" t="s">
        <v>1425</v>
      </c>
      <c r="B21" s="1032">
        <v>3804</v>
      </c>
      <c r="C21" s="1023" t="s">
        <v>1425</v>
      </c>
      <c r="D21" s="1033">
        <v>10952</v>
      </c>
      <c r="F21" s="1034"/>
    </row>
    <row r="22" spans="1:4" ht="12.75" customHeight="1">
      <c r="A22" s="1023" t="s">
        <v>1475</v>
      </c>
      <c r="B22" s="1032">
        <v>2752</v>
      </c>
      <c r="C22" s="1023" t="s">
        <v>1473</v>
      </c>
      <c r="D22" s="1033">
        <v>7432</v>
      </c>
    </row>
    <row r="23" spans="1:4" ht="12.75" customHeight="1">
      <c r="A23" s="1023" t="s">
        <v>1477</v>
      </c>
      <c r="B23" s="1032">
        <v>2664</v>
      </c>
      <c r="C23" s="1023" t="s">
        <v>1476</v>
      </c>
      <c r="D23" s="1033">
        <v>6431</v>
      </c>
    </row>
    <row r="24" spans="1:4" ht="12.75" customHeight="1">
      <c r="A24" s="1023" t="s">
        <v>1474</v>
      </c>
      <c r="B24" s="1032">
        <v>2382</v>
      </c>
      <c r="C24" s="1023" t="s">
        <v>1477</v>
      </c>
      <c r="D24" s="1033">
        <v>5811</v>
      </c>
    </row>
    <row r="25" spans="1:4" ht="12.75" customHeight="1">
      <c r="A25" s="1023" t="s">
        <v>1476</v>
      </c>
      <c r="B25" s="1032">
        <v>2269</v>
      </c>
      <c r="C25" s="1023" t="s">
        <v>1475</v>
      </c>
      <c r="D25" s="1033">
        <v>5116</v>
      </c>
    </row>
    <row r="26" spans="1:4" ht="12.75" customHeight="1">
      <c r="A26" s="1023" t="s">
        <v>1471</v>
      </c>
      <c r="B26" s="1032">
        <v>1261</v>
      </c>
      <c r="C26" s="1023" t="s">
        <v>1470</v>
      </c>
      <c r="D26" s="1033">
        <v>2856</v>
      </c>
    </row>
    <row r="27" spans="1:4" ht="12.75" customHeight="1">
      <c r="A27" s="1023" t="s">
        <v>1472</v>
      </c>
      <c r="B27" s="1032">
        <v>1253</v>
      </c>
      <c r="C27" s="1023" t="s">
        <v>1468</v>
      </c>
      <c r="D27" s="1033">
        <v>2820</v>
      </c>
    </row>
    <row r="28" spans="1:4" ht="12.75" customHeight="1">
      <c r="A28" s="1023" t="s">
        <v>1467</v>
      </c>
      <c r="B28" s="1032">
        <v>645</v>
      </c>
      <c r="C28" s="1023" t="s">
        <v>1474</v>
      </c>
      <c r="D28" s="1033">
        <v>2809</v>
      </c>
    </row>
    <row r="29" spans="1:4" ht="12.75" customHeight="1">
      <c r="A29" s="1023" t="s">
        <v>1473</v>
      </c>
      <c r="B29" s="1032">
        <v>490</v>
      </c>
      <c r="C29" s="1023" t="s">
        <v>1472</v>
      </c>
      <c r="D29" s="1033">
        <v>2717</v>
      </c>
    </row>
    <row r="30" spans="1:4" ht="12.75" customHeight="1">
      <c r="A30" s="1023" t="s">
        <v>1469</v>
      </c>
      <c r="B30" s="1032">
        <v>423</v>
      </c>
      <c r="C30" s="1023" t="s">
        <v>1471</v>
      </c>
      <c r="D30" s="1033">
        <v>1703</v>
      </c>
    </row>
    <row r="31" spans="1:4" ht="12.75" customHeight="1">
      <c r="A31" s="1023" t="s">
        <v>1470</v>
      </c>
      <c r="B31" s="1032">
        <v>397</v>
      </c>
      <c r="C31" s="1023" t="s">
        <v>1469</v>
      </c>
      <c r="D31" s="1033">
        <v>1070</v>
      </c>
    </row>
    <row r="32" spans="1:4" ht="12.75" customHeight="1">
      <c r="A32" s="1023" t="s">
        <v>1468</v>
      </c>
      <c r="B32" s="1032">
        <v>359</v>
      </c>
      <c r="C32" s="1023" t="s">
        <v>1461</v>
      </c>
      <c r="D32" s="1033">
        <v>1036</v>
      </c>
    </row>
    <row r="33" spans="1:4" ht="12.75" customHeight="1">
      <c r="A33" s="1023" t="s">
        <v>1466</v>
      </c>
      <c r="B33" s="1032">
        <v>222</v>
      </c>
      <c r="C33" s="1023" t="s">
        <v>1467</v>
      </c>
      <c r="D33" s="1033">
        <v>645</v>
      </c>
    </row>
    <row r="34" spans="1:4" ht="12.75" customHeight="1">
      <c r="A34" s="1023" t="s">
        <v>1465</v>
      </c>
      <c r="B34" s="1032">
        <v>165</v>
      </c>
      <c r="C34" s="1023" t="s">
        <v>1466</v>
      </c>
      <c r="D34" s="1033">
        <v>347</v>
      </c>
    </row>
    <row r="35" spans="1:4" ht="12.75" customHeight="1">
      <c r="A35" s="1023" t="s">
        <v>1464</v>
      </c>
      <c r="B35" s="1032">
        <v>137</v>
      </c>
      <c r="C35" s="1028" t="s">
        <v>1465</v>
      </c>
      <c r="D35" s="1033">
        <v>271</v>
      </c>
    </row>
    <row r="36" spans="1:4" ht="12.75" customHeight="1">
      <c r="A36" s="1023" t="s">
        <v>1408</v>
      </c>
      <c r="B36" s="1032">
        <v>114</v>
      </c>
      <c r="C36" s="1023" t="s">
        <v>1463</v>
      </c>
      <c r="D36" s="1027">
        <v>236</v>
      </c>
    </row>
    <row r="37" spans="1:4" ht="12.75" customHeight="1">
      <c r="A37" s="1023" t="s">
        <v>1462</v>
      </c>
      <c r="B37" s="1032">
        <v>104</v>
      </c>
      <c r="C37" s="1023" t="s">
        <v>1408</v>
      </c>
      <c r="D37" s="1027">
        <v>154</v>
      </c>
    </row>
    <row r="38" spans="1:4" ht="12.75" customHeight="1">
      <c r="A38" s="1023" t="s">
        <v>1460</v>
      </c>
      <c r="B38" s="1032">
        <v>99</v>
      </c>
      <c r="C38" s="1023" t="s">
        <v>1464</v>
      </c>
      <c r="D38" s="1027">
        <v>146</v>
      </c>
    </row>
    <row r="39" spans="1:4" ht="12.75" customHeight="1">
      <c r="A39" s="1023" t="s">
        <v>1463</v>
      </c>
      <c r="B39" s="1032">
        <v>79</v>
      </c>
      <c r="C39" s="1023" t="s">
        <v>1462</v>
      </c>
      <c r="D39" s="1027">
        <v>104</v>
      </c>
    </row>
    <row r="40" spans="1:4" ht="12.75" customHeight="1">
      <c r="A40" s="1023" t="s">
        <v>1461</v>
      </c>
      <c r="B40" s="1032">
        <v>72</v>
      </c>
      <c r="C40" s="1023" t="s">
        <v>1460</v>
      </c>
      <c r="D40" s="1027">
        <v>99</v>
      </c>
    </row>
    <row r="41" spans="1:4" ht="12.75" customHeight="1">
      <c r="A41" s="1023" t="s">
        <v>1459</v>
      </c>
      <c r="B41" s="1032">
        <v>39</v>
      </c>
      <c r="C41" s="1023" t="s">
        <v>1459</v>
      </c>
      <c r="D41" s="1027">
        <v>78</v>
      </c>
    </row>
    <row r="42" spans="1:4" ht="12.75" customHeight="1">
      <c r="A42" s="1020"/>
      <c r="B42" s="1031"/>
      <c r="C42" s="1030"/>
      <c r="D42" s="1029"/>
    </row>
    <row r="43" spans="1:4" ht="12.75" customHeight="1">
      <c r="A43" s="1028"/>
      <c r="B43" s="1027"/>
      <c r="C43" s="1028"/>
      <c r="D43" s="1027"/>
    </row>
    <row r="44" spans="1:4" ht="12.75" customHeight="1">
      <c r="A44" s="518" t="s">
        <v>308</v>
      </c>
      <c r="B44" s="1027"/>
      <c r="C44" s="1028"/>
      <c r="D44" s="1027"/>
    </row>
    <row r="45" ht="12.75" customHeight="1"/>
    <row r="46" ht="15.75" customHeight="1">
      <c r="A46" s="128" t="s">
        <v>1458</v>
      </c>
    </row>
    <row r="47" ht="12.75" customHeight="1"/>
    <row r="48" ht="12.75" customHeight="1">
      <c r="A48" s="96" t="s">
        <v>1401</v>
      </c>
    </row>
    <row r="49" ht="12.75" customHeight="1">
      <c r="A49" s="96" t="s">
        <v>1457</v>
      </c>
    </row>
    <row r="50" ht="12.75" customHeight="1">
      <c r="A50" s="96" t="s">
        <v>1456</v>
      </c>
    </row>
    <row r="51" ht="12.75" customHeight="1">
      <c r="A51" s="96" t="s">
        <v>1398</v>
      </c>
    </row>
    <row r="52" ht="12.75" customHeight="1">
      <c r="A52" s="96" t="s">
        <v>1455</v>
      </c>
    </row>
    <row r="53" ht="12.75" customHeight="1">
      <c r="A53" s="96" t="s">
        <v>1454</v>
      </c>
    </row>
    <row r="54" ht="12.75" customHeight="1">
      <c r="A54" s="96" t="s">
        <v>1446</v>
      </c>
    </row>
    <row r="55" ht="12.75" customHeight="1">
      <c r="A55" s="96" t="s">
        <v>1453</v>
      </c>
    </row>
    <row r="56" ht="12.75" customHeight="1">
      <c r="A56" s="96" t="s">
        <v>1446</v>
      </c>
    </row>
    <row r="57" ht="12.75" customHeight="1">
      <c r="A57" s="96" t="s">
        <v>1452</v>
      </c>
    </row>
    <row r="58" ht="12.75" customHeight="1">
      <c r="A58" s="96" t="s">
        <v>1451</v>
      </c>
    </row>
    <row r="59" ht="12.75" customHeight="1">
      <c r="A59" s="96" t="s">
        <v>1450</v>
      </c>
    </row>
    <row r="60" ht="12.75" customHeight="1">
      <c r="A60" s="96" t="s">
        <v>1449</v>
      </c>
    </row>
    <row r="61" ht="12.75" customHeight="1">
      <c r="A61" s="96" t="s">
        <v>1448</v>
      </c>
    </row>
    <row r="62" ht="12.75" customHeight="1">
      <c r="A62" s="96" t="s">
        <v>1447</v>
      </c>
    </row>
    <row r="63" ht="12.75" customHeight="1">
      <c r="A63" s="96" t="s">
        <v>1446</v>
      </c>
    </row>
    <row r="64" ht="12.75" customHeight="1">
      <c r="A64" s="153" t="s">
        <v>1445</v>
      </c>
    </row>
    <row r="65" ht="12.75" customHeight="1">
      <c r="A65" s="153" t="s">
        <v>1444</v>
      </c>
    </row>
    <row r="66" ht="12.75" customHeight="1">
      <c r="A66" s="93" t="s">
        <v>2198</v>
      </c>
    </row>
    <row r="67" ht="12.75" customHeight="1">
      <c r="A67" s="96"/>
    </row>
    <row r="68" ht="12.75" customHeight="1">
      <c r="A68" s="96"/>
    </row>
    <row r="69" ht="12.75" customHeight="1">
      <c r="A69" s="96"/>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5" max="255" man="1"/>
  </rowBreaks>
</worksheet>
</file>

<file path=xl/worksheets/sheet3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0.28125" defaultRowHeight="12.75"/>
  <cols>
    <col min="1" max="1" width="21.421875" style="1043" customWidth="1"/>
    <col min="2" max="2" width="11.421875" style="1043" customWidth="1"/>
    <col min="3" max="3" width="15.7109375" style="1043" customWidth="1"/>
    <col min="4" max="4" width="11.421875" style="1043" customWidth="1"/>
    <col min="5" max="5" width="15.7109375" style="1043" customWidth="1"/>
    <col min="6" max="9" width="10.28125" style="1043" customWidth="1"/>
    <col min="10" max="16384" width="10.28125" style="1043" customWidth="1"/>
  </cols>
  <sheetData>
    <row r="1" spans="1:9" ht="15.75">
      <c r="A1" s="1092" t="s">
        <v>1515</v>
      </c>
      <c r="B1" s="1091"/>
      <c r="C1" s="1091"/>
      <c r="D1" s="1091"/>
      <c r="E1" s="1091"/>
      <c r="F1" s="1091"/>
      <c r="G1" s="1091"/>
      <c r="H1" s="1091"/>
      <c r="I1" s="1091"/>
    </row>
    <row r="2" ht="12.75" customHeight="1" thickBot="1"/>
    <row r="3" spans="1:9" ht="24" customHeight="1" thickTop="1">
      <c r="A3" s="1090"/>
      <c r="B3" s="1089" t="s">
        <v>1514</v>
      </c>
      <c r="C3" s="1088"/>
      <c r="D3" s="1089" t="s">
        <v>1513</v>
      </c>
      <c r="E3" s="1088"/>
      <c r="F3" s="1087" t="s">
        <v>1512</v>
      </c>
      <c r="G3" s="1086"/>
      <c r="H3" s="1086"/>
      <c r="I3" s="1086"/>
    </row>
    <row r="4" spans="1:9" ht="34.5" customHeight="1">
      <c r="A4" s="1085"/>
      <c r="B4" s="1671" t="s">
        <v>1511</v>
      </c>
      <c r="C4" s="1671" t="s">
        <v>1368</v>
      </c>
      <c r="D4" s="1671" t="s">
        <v>1511</v>
      </c>
      <c r="E4" s="1671" t="s">
        <v>1368</v>
      </c>
      <c r="F4" s="1083" t="s">
        <v>1510</v>
      </c>
      <c r="G4" s="1084"/>
      <c r="H4" s="1083" t="s">
        <v>1509</v>
      </c>
      <c r="I4" s="1082"/>
    </row>
    <row r="5" spans="1:9" ht="24" customHeight="1">
      <c r="A5" s="1081" t="s">
        <v>1508</v>
      </c>
      <c r="B5" s="1672"/>
      <c r="C5" s="1672"/>
      <c r="D5" s="1672"/>
      <c r="E5" s="1672"/>
      <c r="F5" s="1078" t="s">
        <v>1507</v>
      </c>
      <c r="G5" s="1079" t="s">
        <v>1370</v>
      </c>
      <c r="H5" s="1078" t="s">
        <v>1507</v>
      </c>
      <c r="I5" s="1077" t="s">
        <v>1370</v>
      </c>
    </row>
    <row r="6" spans="1:9" ht="12.75" customHeight="1">
      <c r="A6" s="1076"/>
      <c r="B6" s="1075"/>
      <c r="C6" s="1075"/>
      <c r="D6" s="1075"/>
      <c r="E6" s="1075"/>
      <c r="F6" s="1074"/>
      <c r="G6" s="1074"/>
      <c r="H6" s="1074"/>
      <c r="I6" s="1073"/>
    </row>
    <row r="7" spans="1:10" ht="12.75">
      <c r="A7" s="1060" t="s">
        <v>0</v>
      </c>
      <c r="B7" s="1072">
        <v>952194</v>
      </c>
      <c r="C7" s="1057">
        <v>1211537</v>
      </c>
      <c r="D7" s="1059">
        <v>1039672</v>
      </c>
      <c r="E7" s="1057">
        <v>1360301</v>
      </c>
      <c r="F7" s="1071">
        <v>87478</v>
      </c>
      <c r="G7" s="1054">
        <v>9.186993406805756</v>
      </c>
      <c r="H7" s="1057">
        <v>148764</v>
      </c>
      <c r="I7" s="1052">
        <v>12.278948146032684</v>
      </c>
      <c r="J7" s="649"/>
    </row>
    <row r="8" spans="1:10" ht="12.75" customHeight="1">
      <c r="A8" s="1070" t="s">
        <v>34</v>
      </c>
      <c r="B8" s="1059"/>
      <c r="C8" s="1058"/>
      <c r="D8" s="1059"/>
      <c r="E8" s="1058"/>
      <c r="F8" s="1055"/>
      <c r="G8" s="1069"/>
      <c r="H8" s="1058" t="s">
        <v>34</v>
      </c>
      <c r="I8" s="1068"/>
      <c r="J8" s="649"/>
    </row>
    <row r="9" spans="1:9" ht="12.75">
      <c r="A9" s="1067" t="s">
        <v>1506</v>
      </c>
      <c r="B9" s="1065" t="s">
        <v>1505</v>
      </c>
      <c r="C9" s="1066">
        <v>814181</v>
      </c>
      <c r="D9" s="1065" t="s">
        <v>1504</v>
      </c>
      <c r="E9" s="1062">
        <v>941039</v>
      </c>
      <c r="F9" s="1064">
        <v>13693</v>
      </c>
      <c r="G9" s="1063">
        <v>2.918496099577987</v>
      </c>
      <c r="H9" s="1062">
        <v>126858</v>
      </c>
      <c r="I9" s="1061">
        <v>15.58105630074885</v>
      </c>
    </row>
    <row r="10" spans="1:9" ht="12.75">
      <c r="A10" s="1060"/>
      <c r="B10" s="1059"/>
      <c r="C10" s="1057"/>
      <c r="D10" s="1058"/>
      <c r="E10" s="1057"/>
      <c r="F10" s="1055"/>
      <c r="G10" s="1054"/>
      <c r="H10" s="1057"/>
      <c r="I10" s="1052"/>
    </row>
    <row r="11" spans="1:9" ht="12.75">
      <c r="A11" s="1056" t="s">
        <v>1438</v>
      </c>
      <c r="B11" s="1053">
        <v>170635</v>
      </c>
      <c r="C11" s="1053">
        <v>275728</v>
      </c>
      <c r="D11" s="1053">
        <v>197497</v>
      </c>
      <c r="E11" s="1053">
        <v>342095</v>
      </c>
      <c r="F11" s="1055">
        <v>26862</v>
      </c>
      <c r="G11" s="1054">
        <v>15.742374073314386</v>
      </c>
      <c r="H11" s="1053">
        <v>66367</v>
      </c>
      <c r="I11" s="1052">
        <v>24.069735391400222</v>
      </c>
    </row>
    <row r="12" spans="1:9" ht="12.75">
      <c r="A12" s="1056" t="s">
        <v>1437</v>
      </c>
      <c r="B12" s="1053">
        <v>201764</v>
      </c>
      <c r="C12" s="1053">
        <v>296674</v>
      </c>
      <c r="D12" s="1053">
        <v>185502</v>
      </c>
      <c r="E12" s="1053">
        <v>312292</v>
      </c>
      <c r="F12" s="1055">
        <v>-16262</v>
      </c>
      <c r="G12" s="1054">
        <v>-8.059911579865584</v>
      </c>
      <c r="H12" s="1053">
        <v>15618</v>
      </c>
      <c r="I12" s="1052">
        <v>5.264364251670183</v>
      </c>
    </row>
    <row r="13" spans="1:9" ht="12.75">
      <c r="A13" s="1056" t="s">
        <v>1503</v>
      </c>
      <c r="B13" s="1053">
        <v>55823</v>
      </c>
      <c r="C13" s="1053">
        <v>169747</v>
      </c>
      <c r="D13" s="1053">
        <v>53963</v>
      </c>
      <c r="E13" s="1053">
        <v>198711</v>
      </c>
      <c r="F13" s="1055">
        <v>-1860</v>
      </c>
      <c r="G13" s="1054">
        <v>-3.3319599448256096</v>
      </c>
      <c r="H13" s="1053">
        <v>28964</v>
      </c>
      <c r="I13" s="1052">
        <v>17.06304087848386</v>
      </c>
    </row>
    <row r="14" spans="1:9" ht="12.75">
      <c r="A14" s="1056" t="s">
        <v>1434</v>
      </c>
      <c r="B14" s="1053">
        <v>23537</v>
      </c>
      <c r="C14" s="1053">
        <v>41352</v>
      </c>
      <c r="D14" s="1053">
        <v>24203</v>
      </c>
      <c r="E14" s="1053">
        <v>48699</v>
      </c>
      <c r="F14" s="1055">
        <v>666</v>
      </c>
      <c r="G14" s="1054">
        <v>2.829587458044781</v>
      </c>
      <c r="H14" s="1053">
        <v>7347</v>
      </c>
      <c r="I14" s="1052">
        <v>17.766976204294835</v>
      </c>
    </row>
    <row r="15" spans="1:9" ht="12.75">
      <c r="A15" s="1056" t="s">
        <v>1431</v>
      </c>
      <c r="B15" s="1053">
        <v>7867</v>
      </c>
      <c r="C15" s="1053">
        <v>10040</v>
      </c>
      <c r="D15" s="1053">
        <v>9779</v>
      </c>
      <c r="E15" s="1053">
        <v>13266</v>
      </c>
      <c r="F15" s="1055">
        <v>1912</v>
      </c>
      <c r="G15" s="1054">
        <v>24.30405491292742</v>
      </c>
      <c r="H15" s="1053">
        <v>3226</v>
      </c>
      <c r="I15" s="1052">
        <v>32.13147410358565</v>
      </c>
    </row>
    <row r="16" spans="1:9" ht="12.75">
      <c r="A16" s="1056" t="s">
        <v>1426</v>
      </c>
      <c r="B16" s="1053">
        <v>1441</v>
      </c>
      <c r="C16" s="1053">
        <v>3145</v>
      </c>
      <c r="D16" s="1053">
        <v>2201</v>
      </c>
      <c r="E16" s="1053">
        <v>4737</v>
      </c>
      <c r="F16" s="1055">
        <v>760</v>
      </c>
      <c r="G16" s="1054">
        <v>52.7411519777932</v>
      </c>
      <c r="H16" s="1053">
        <v>1592</v>
      </c>
      <c r="I16" s="1052">
        <v>50.62003179650239</v>
      </c>
    </row>
    <row r="17" spans="1:9" ht="12.75">
      <c r="A17" s="1056" t="s">
        <v>1424</v>
      </c>
      <c r="B17" s="1053">
        <v>1259</v>
      </c>
      <c r="C17" s="1053">
        <v>2284</v>
      </c>
      <c r="D17" s="1053">
        <v>2006</v>
      </c>
      <c r="E17" s="1053">
        <v>3701</v>
      </c>
      <c r="F17" s="1055">
        <v>747</v>
      </c>
      <c r="G17" s="1054">
        <v>59.33280381254964</v>
      </c>
      <c r="H17" s="1053">
        <v>1417</v>
      </c>
      <c r="I17" s="1052">
        <v>62.04028021015762</v>
      </c>
    </row>
    <row r="18" spans="1:9" ht="12.75">
      <c r="A18" s="1056" t="s">
        <v>1423</v>
      </c>
      <c r="B18" s="1053">
        <v>1842</v>
      </c>
      <c r="C18" s="1053">
        <v>2437</v>
      </c>
      <c r="D18" s="1053">
        <v>1844</v>
      </c>
      <c r="E18" s="1053">
        <v>2620</v>
      </c>
      <c r="F18" s="1055">
        <v>2</v>
      </c>
      <c r="G18" s="1054">
        <v>0.10857763300760044</v>
      </c>
      <c r="H18" s="1053">
        <v>183</v>
      </c>
      <c r="I18" s="1052">
        <v>7.5092326631103825</v>
      </c>
    </row>
    <row r="19" spans="1:9" ht="12.75">
      <c r="A19" s="1056" t="s">
        <v>1502</v>
      </c>
      <c r="B19" s="1053">
        <v>777</v>
      </c>
      <c r="C19" s="1053">
        <v>1056</v>
      </c>
      <c r="D19" s="1053">
        <v>898</v>
      </c>
      <c r="E19" s="1053">
        <v>1161</v>
      </c>
      <c r="F19" s="1055">
        <v>121</v>
      </c>
      <c r="G19" s="1054">
        <v>15.572715572715573</v>
      </c>
      <c r="H19" s="1053">
        <v>105</v>
      </c>
      <c r="I19" s="1052">
        <v>9.943181818181818</v>
      </c>
    </row>
    <row r="20" spans="1:9" ht="12.75">
      <c r="A20" s="1056" t="s">
        <v>1417</v>
      </c>
      <c r="B20" s="1053">
        <v>235</v>
      </c>
      <c r="C20" s="1053">
        <v>330</v>
      </c>
      <c r="D20" s="1053">
        <v>464</v>
      </c>
      <c r="E20" s="1053">
        <v>705</v>
      </c>
      <c r="F20" s="1055">
        <v>229</v>
      </c>
      <c r="G20" s="1054">
        <v>97.44680851063829</v>
      </c>
      <c r="H20" s="1053">
        <v>375</v>
      </c>
      <c r="I20" s="1052">
        <v>113.63636363636364</v>
      </c>
    </row>
    <row r="21" spans="1:9" ht="12.75">
      <c r="A21" s="1056" t="s">
        <v>1420</v>
      </c>
      <c r="B21" s="1053">
        <v>292</v>
      </c>
      <c r="C21" s="1053">
        <v>709</v>
      </c>
      <c r="D21" s="1053">
        <v>399</v>
      </c>
      <c r="E21" s="1053">
        <v>990</v>
      </c>
      <c r="F21" s="1055">
        <v>107</v>
      </c>
      <c r="G21" s="1054">
        <v>36.64383561643836</v>
      </c>
      <c r="H21" s="1053">
        <v>281</v>
      </c>
      <c r="I21" s="1052">
        <v>39.63328631875881</v>
      </c>
    </row>
    <row r="22" spans="1:9" ht="12.75" customHeight="1">
      <c r="A22" s="1051"/>
      <c r="B22" s="1050" t="s">
        <v>34</v>
      </c>
      <c r="C22" s="1050"/>
      <c r="D22" s="1050" t="s">
        <v>34</v>
      </c>
      <c r="E22" s="1050"/>
      <c r="F22" s="1048"/>
      <c r="G22" s="1049"/>
      <c r="H22" s="1048"/>
      <c r="I22" s="1047"/>
    </row>
    <row r="23" spans="2:3" ht="12.75" customHeight="1">
      <c r="B23" s="1046"/>
      <c r="C23" s="1046"/>
    </row>
    <row r="24" ht="12.75">
      <c r="A24" s="1044" t="s">
        <v>1501</v>
      </c>
    </row>
    <row r="25" ht="12.75">
      <c r="A25" s="1044" t="s">
        <v>1500</v>
      </c>
    </row>
    <row r="26" ht="12.75">
      <c r="A26" s="1044" t="s">
        <v>1499</v>
      </c>
    </row>
    <row r="27" ht="12.75">
      <c r="A27" s="1045" t="s">
        <v>1498</v>
      </c>
    </row>
    <row r="28" ht="12.75">
      <c r="A28" s="1045" t="s">
        <v>1497</v>
      </c>
    </row>
    <row r="29" ht="12.75">
      <c r="A29" s="1045" t="s">
        <v>1496</v>
      </c>
    </row>
    <row r="30" ht="12.75">
      <c r="A30" s="1045" t="s">
        <v>1495</v>
      </c>
    </row>
    <row r="31" ht="12.75">
      <c r="A31" s="1044" t="s">
        <v>1494</v>
      </c>
    </row>
    <row r="32" ht="12.75" customHeight="1">
      <c r="A32" s="1044" t="s">
        <v>48</v>
      </c>
    </row>
    <row r="33" ht="12.75">
      <c r="A33" s="1044"/>
    </row>
  </sheetData>
  <sheetProtection/>
  <mergeCells count="4">
    <mergeCell ref="B4:B5"/>
    <mergeCell ref="C4:C5"/>
    <mergeCell ref="D4:D5"/>
    <mergeCell ref="E4:E5"/>
  </mergeCells>
  <printOptions horizontalCentered="1"/>
  <pageMargins left="1" right="1" top="1" bottom="1" header="0.5" footer="0.5"/>
  <pageSetup horizontalDpi="600" verticalDpi="600" orientation="landscape" r:id="rId1"/>
  <headerFooter alignWithMargins="0">
    <oddFooter>&amp;L&amp;"Arial,Italic"&amp;9      The State of Hawaii Data Book 2022&amp;R&amp;9      http://dbedt.hawaii.gov/</oddFooter>
  </headerFooter>
</worksheet>
</file>

<file path=xl/worksheets/sheet38.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10.28125" defaultRowHeight="12.75"/>
  <cols>
    <col min="1" max="1" width="22.57421875" style="1043" customWidth="1"/>
    <col min="2" max="2" width="10.7109375" style="1043" customWidth="1"/>
    <col min="3" max="3" width="15.7109375" style="1043" customWidth="1"/>
    <col min="4" max="4" width="10.7109375" style="1043" customWidth="1"/>
    <col min="5" max="5" width="15.7109375" style="1043" customWidth="1"/>
    <col min="6" max="6" width="10.421875" style="1043" customWidth="1"/>
    <col min="7" max="7" width="9.7109375" style="1043" customWidth="1"/>
    <col min="8" max="8" width="10.421875" style="1043" customWidth="1"/>
    <col min="9" max="9" width="9.7109375" style="1043" customWidth="1"/>
    <col min="10" max="16384" width="10.28125" style="1043" customWidth="1"/>
  </cols>
  <sheetData>
    <row r="1" spans="1:9" ht="15.75">
      <c r="A1" s="1092" t="s">
        <v>1530</v>
      </c>
      <c r="B1" s="1091"/>
      <c r="C1" s="1091"/>
      <c r="D1" s="1091"/>
      <c r="E1" s="1091"/>
      <c r="F1" s="1091"/>
      <c r="G1" s="1091"/>
      <c r="H1" s="1091"/>
      <c r="I1" s="1091"/>
    </row>
    <row r="2" spans="1:9" ht="15.75">
      <c r="A2" s="1092" t="s">
        <v>1529</v>
      </c>
      <c r="B2" s="1091"/>
      <c r="C2" s="1091"/>
      <c r="D2" s="1091"/>
      <c r="E2" s="1091"/>
      <c r="F2" s="1091"/>
      <c r="G2" s="1091"/>
      <c r="H2" s="1091"/>
      <c r="I2" s="1091"/>
    </row>
    <row r="3" ht="12.75" customHeight="1" thickBot="1">
      <c r="A3" s="1043" t="s">
        <v>34</v>
      </c>
    </row>
    <row r="4" spans="1:9" ht="24" customHeight="1" thickTop="1">
      <c r="A4" s="1090"/>
      <c r="B4" s="1673" t="s">
        <v>1514</v>
      </c>
      <c r="C4" s="1674"/>
      <c r="D4" s="1673" t="s">
        <v>1513</v>
      </c>
      <c r="E4" s="1674"/>
      <c r="F4" s="1673" t="s">
        <v>1512</v>
      </c>
      <c r="G4" s="1675"/>
      <c r="H4" s="1675"/>
      <c r="I4" s="1675"/>
    </row>
    <row r="5" spans="1:9" ht="34.5" customHeight="1">
      <c r="A5" s="1085"/>
      <c r="B5" s="1100"/>
      <c r="C5" s="1100"/>
      <c r="D5" s="1100"/>
      <c r="E5" s="1100"/>
      <c r="F5" s="1083" t="s">
        <v>1510</v>
      </c>
      <c r="G5" s="1084"/>
      <c r="H5" s="1083" t="s">
        <v>1509</v>
      </c>
      <c r="I5" s="1082"/>
    </row>
    <row r="6" spans="1:9" ht="34.5" customHeight="1">
      <c r="A6" s="1081" t="s">
        <v>1508</v>
      </c>
      <c r="B6" s="1080" t="s">
        <v>1369</v>
      </c>
      <c r="C6" s="1080" t="s">
        <v>1528</v>
      </c>
      <c r="D6" s="1080" t="s">
        <v>1369</v>
      </c>
      <c r="E6" s="1080" t="s">
        <v>1528</v>
      </c>
      <c r="F6" s="1078" t="s">
        <v>1507</v>
      </c>
      <c r="G6" s="1078" t="s">
        <v>1370</v>
      </c>
      <c r="H6" s="1078" t="s">
        <v>1507</v>
      </c>
      <c r="I6" s="1077" t="s">
        <v>1370</v>
      </c>
    </row>
    <row r="7" spans="1:9" ht="12.75" customHeight="1">
      <c r="A7" s="1076"/>
      <c r="B7" s="1075"/>
      <c r="C7" s="1075"/>
      <c r="D7" s="1075"/>
      <c r="E7" s="1075"/>
      <c r="F7" s="1074"/>
      <c r="G7" s="1074"/>
      <c r="H7" s="1074"/>
      <c r="I7" s="1073"/>
    </row>
    <row r="8" spans="1:9" ht="12.75" customHeight="1">
      <c r="A8" s="1060" t="s">
        <v>0</v>
      </c>
      <c r="B8" s="1059">
        <v>952194</v>
      </c>
      <c r="C8" s="1098">
        <v>1211537</v>
      </c>
      <c r="D8" s="1059">
        <v>1039672</v>
      </c>
      <c r="E8" s="1098">
        <v>1360301</v>
      </c>
      <c r="F8" s="1055">
        <v>87478</v>
      </c>
      <c r="G8" s="1054">
        <v>9.186993406805756</v>
      </c>
      <c r="H8" s="1055">
        <v>148764</v>
      </c>
      <c r="I8" s="1052">
        <v>12.3</v>
      </c>
    </row>
    <row r="9" spans="1:9" ht="12.75" customHeight="1">
      <c r="A9" s="1070" t="s">
        <v>34</v>
      </c>
      <c r="B9" s="1059"/>
      <c r="C9" s="1058"/>
      <c r="D9" s="1059"/>
      <c r="E9" s="1058"/>
      <c r="F9" s="1055"/>
      <c r="G9" s="1069"/>
      <c r="H9" s="1055" t="s">
        <v>34</v>
      </c>
      <c r="I9" s="1068"/>
    </row>
    <row r="10" spans="1:9" ht="25.5" customHeight="1">
      <c r="A10" s="1099" t="s">
        <v>1527</v>
      </c>
      <c r="B10" s="1065" t="s">
        <v>1526</v>
      </c>
      <c r="C10" s="1066">
        <v>295030</v>
      </c>
      <c r="D10" s="1065" t="s">
        <v>1525</v>
      </c>
      <c r="E10" s="1066">
        <v>377587</v>
      </c>
      <c r="F10" s="1048">
        <v>19628</v>
      </c>
      <c r="G10" s="1063">
        <v>17.8</v>
      </c>
      <c r="H10" s="1048">
        <v>82557</v>
      </c>
      <c r="I10" s="1061">
        <v>27.982578042910887</v>
      </c>
    </row>
    <row r="11" spans="1:9" ht="12.75" customHeight="1">
      <c r="A11" s="1067"/>
      <c r="B11" s="1059"/>
      <c r="C11" s="1098"/>
      <c r="D11" s="1059"/>
      <c r="E11" s="1098"/>
      <c r="F11" s="1055"/>
      <c r="G11" s="1054"/>
      <c r="H11" s="1055"/>
      <c r="I11" s="1052"/>
    </row>
    <row r="12" spans="1:9" ht="12.75" customHeight="1">
      <c r="A12" s="1067" t="s">
        <v>1487</v>
      </c>
      <c r="B12" s="1059">
        <v>80137</v>
      </c>
      <c r="C12" s="1098">
        <v>239655</v>
      </c>
      <c r="D12" s="1059">
        <v>80337</v>
      </c>
      <c r="E12" s="1098">
        <v>289970</v>
      </c>
      <c r="F12" s="1055">
        <v>200</v>
      </c>
      <c r="G12" s="1054">
        <v>0.24957260691066552</v>
      </c>
      <c r="H12" s="1055">
        <v>50315</v>
      </c>
      <c r="I12" s="1052">
        <v>20.994763305585113</v>
      </c>
    </row>
    <row r="13" spans="1:9" ht="12.75">
      <c r="A13" s="1067" t="s">
        <v>1483</v>
      </c>
      <c r="B13" s="1059">
        <v>16166</v>
      </c>
      <c r="C13" s="1098">
        <v>28184</v>
      </c>
      <c r="D13" s="1059">
        <v>18287</v>
      </c>
      <c r="E13" s="1098">
        <v>37463</v>
      </c>
      <c r="F13" s="1055">
        <v>2121</v>
      </c>
      <c r="G13" s="1054">
        <v>13.120128665099593</v>
      </c>
      <c r="H13" s="1055">
        <v>9279</v>
      </c>
      <c r="I13" s="1052">
        <v>32.92293499858076</v>
      </c>
    </row>
    <row r="14" spans="1:9" ht="12.75">
      <c r="A14" s="1067" t="s">
        <v>1480</v>
      </c>
      <c r="B14" s="1059">
        <v>3993</v>
      </c>
      <c r="C14" s="1098">
        <v>5988</v>
      </c>
      <c r="D14" s="1059">
        <v>4830</v>
      </c>
      <c r="E14" s="1098">
        <v>8085</v>
      </c>
      <c r="F14" s="1055">
        <v>837</v>
      </c>
      <c r="G14" s="1054">
        <v>20.96168294515402</v>
      </c>
      <c r="H14" s="1055">
        <v>2097</v>
      </c>
      <c r="I14" s="1052">
        <v>35.02004008016032</v>
      </c>
    </row>
    <row r="15" spans="1:9" ht="12.75" customHeight="1">
      <c r="A15" s="1067" t="s">
        <v>1524</v>
      </c>
      <c r="B15" s="1059">
        <v>1663</v>
      </c>
      <c r="C15" s="1098">
        <v>4221</v>
      </c>
      <c r="D15" s="1059">
        <v>2700</v>
      </c>
      <c r="E15" s="1098">
        <v>6647</v>
      </c>
      <c r="F15" s="1055">
        <v>1037</v>
      </c>
      <c r="G15" s="1054">
        <v>62.35718580877931</v>
      </c>
      <c r="H15" s="1055">
        <v>2426</v>
      </c>
      <c r="I15" s="1052">
        <v>57.47453210139777</v>
      </c>
    </row>
    <row r="16" spans="1:9" ht="12.75">
      <c r="A16" s="1067" t="s">
        <v>1461</v>
      </c>
      <c r="B16" s="1059">
        <v>214</v>
      </c>
      <c r="C16" s="1098">
        <v>459</v>
      </c>
      <c r="D16" s="1059">
        <v>282</v>
      </c>
      <c r="E16" s="1098">
        <v>711</v>
      </c>
      <c r="F16" s="1055">
        <v>68</v>
      </c>
      <c r="G16" s="1054">
        <v>31.775700934579437</v>
      </c>
      <c r="H16" s="1055">
        <v>252</v>
      </c>
      <c r="I16" s="1052">
        <v>54.90196078431373</v>
      </c>
    </row>
    <row r="17" spans="1:9" ht="12.75" customHeight="1">
      <c r="A17" s="1051"/>
      <c r="B17" s="1050" t="s">
        <v>34</v>
      </c>
      <c r="C17" s="1050"/>
      <c r="D17" s="1050" t="s">
        <v>34</v>
      </c>
      <c r="E17" s="1050"/>
      <c r="F17" s="1048"/>
      <c r="G17" s="1097"/>
      <c r="H17" s="1048"/>
      <c r="I17" s="1096"/>
    </row>
    <row r="18" spans="2:3" ht="12.75" customHeight="1">
      <c r="B18" s="1046"/>
      <c r="C18" s="1046"/>
    </row>
    <row r="19" spans="1:9" s="1093" customFormat="1" ht="12.75">
      <c r="A19" s="1095" t="s">
        <v>1523</v>
      </c>
      <c r="B19" s="1094"/>
      <c r="C19" s="1094"/>
      <c r="D19" s="1094"/>
      <c r="E19" s="1094"/>
      <c r="F19" s="1094"/>
      <c r="G19" s="1094"/>
      <c r="H19" s="1094"/>
      <c r="I19" s="1094"/>
    </row>
    <row r="20" spans="1:9" s="1093" customFormat="1" ht="12.75">
      <c r="A20" s="1095" t="s">
        <v>1522</v>
      </c>
      <c r="B20" s="1094"/>
      <c r="C20" s="1094"/>
      <c r="D20" s="1094"/>
      <c r="E20" s="1094"/>
      <c r="F20" s="1094"/>
      <c r="G20" s="1094"/>
      <c r="H20" s="1094"/>
      <c r="I20" s="1094"/>
    </row>
    <row r="21" spans="1:9" s="1093" customFormat="1" ht="12.75">
      <c r="A21" s="1095" t="s">
        <v>1521</v>
      </c>
      <c r="B21" s="1094"/>
      <c r="C21" s="1094"/>
      <c r="D21" s="1094"/>
      <c r="E21" s="1094"/>
      <c r="F21" s="1094"/>
      <c r="G21" s="1094"/>
      <c r="H21" s="1094"/>
      <c r="I21" s="1094"/>
    </row>
    <row r="22" spans="1:9" s="1093" customFormat="1" ht="12.75">
      <c r="A22" s="1094" t="s">
        <v>1520</v>
      </c>
      <c r="B22" s="1094"/>
      <c r="C22" s="1094"/>
      <c r="D22" s="1094"/>
      <c r="E22" s="1094"/>
      <c r="F22" s="1094"/>
      <c r="G22" s="1094"/>
      <c r="H22" s="1094"/>
      <c r="I22" s="1094"/>
    </row>
    <row r="23" spans="1:9" s="1093" customFormat="1" ht="12.75">
      <c r="A23" s="1094" t="s">
        <v>1519</v>
      </c>
      <c r="B23" s="1094"/>
      <c r="C23" s="1094"/>
      <c r="D23" s="1094"/>
      <c r="E23" s="1094"/>
      <c r="F23" s="1094"/>
      <c r="G23" s="1094"/>
      <c r="H23" s="1094"/>
      <c r="I23" s="1094"/>
    </row>
    <row r="24" spans="1:9" s="1093" customFormat="1" ht="12.75">
      <c r="A24" s="1094" t="s">
        <v>1518</v>
      </c>
      <c r="B24" s="1094"/>
      <c r="C24" s="1094"/>
      <c r="D24" s="1094"/>
      <c r="E24" s="1094"/>
      <c r="F24" s="1094"/>
      <c r="G24" s="1094"/>
      <c r="H24" s="1094"/>
      <c r="I24" s="1094"/>
    </row>
    <row r="25" spans="1:9" s="1093" customFormat="1" ht="12.75">
      <c r="A25" s="1095" t="s">
        <v>1517</v>
      </c>
      <c r="B25" s="1094"/>
      <c r="C25" s="1094"/>
      <c r="D25" s="1094"/>
      <c r="E25" s="1094"/>
      <c r="F25" s="1094"/>
      <c r="G25" s="1094"/>
      <c r="H25" s="1094"/>
      <c r="I25" s="1094"/>
    </row>
    <row r="26" spans="1:9" s="1093" customFormat="1" ht="12.75">
      <c r="A26" s="1095" t="s">
        <v>1516</v>
      </c>
      <c r="B26" s="1094"/>
      <c r="C26" s="1094"/>
      <c r="D26" s="1094"/>
      <c r="E26" s="1094"/>
      <c r="F26" s="1094"/>
      <c r="G26" s="1094"/>
      <c r="H26" s="1094"/>
      <c r="I26" s="1094"/>
    </row>
    <row r="27" spans="1:9" ht="12.75">
      <c r="A27" s="1044" t="s">
        <v>1494</v>
      </c>
      <c r="B27" s="1045"/>
      <c r="C27" s="1045"/>
      <c r="D27" s="1045"/>
      <c r="E27" s="1045"/>
      <c r="F27" s="1045"/>
      <c r="G27" s="1045"/>
      <c r="H27" s="1045"/>
      <c r="I27" s="1045"/>
    </row>
    <row r="28" spans="1:9" ht="12.75" customHeight="1">
      <c r="A28" s="1044" t="s">
        <v>48</v>
      </c>
      <c r="B28" s="1045"/>
      <c r="C28" s="1045"/>
      <c r="D28" s="1045"/>
      <c r="E28" s="1045"/>
      <c r="F28" s="1045"/>
      <c r="G28" s="1045"/>
      <c r="H28" s="1045"/>
      <c r="I28" s="1045"/>
    </row>
    <row r="29" spans="1:9" ht="12.75">
      <c r="A29" s="1044"/>
      <c r="B29" s="1045"/>
      <c r="C29" s="1045"/>
      <c r="D29" s="1045"/>
      <c r="E29" s="1045"/>
      <c r="F29" s="1045"/>
      <c r="G29" s="1045"/>
      <c r="H29" s="1045"/>
      <c r="I29" s="1045"/>
    </row>
  </sheetData>
  <sheetProtection/>
  <mergeCells count="3">
    <mergeCell ref="B4:C4"/>
    <mergeCell ref="D4:E4"/>
    <mergeCell ref="F4:I4"/>
  </mergeCells>
  <printOptions horizontalCentered="1"/>
  <pageMargins left="1" right="1" top="1" bottom="1" header="0.5" footer="0.5"/>
  <pageSetup horizontalDpi="600" verticalDpi="600" orientation="landscape" r:id="rId1"/>
  <headerFooter alignWithMargins="0">
    <oddFooter>&amp;L&amp;"Arial,Italic"&amp;9      The State of Hawaii Data Book 2022&amp;R&amp;9      http://dbedt.hawaii.gov/</oddFooter>
  </headerFooter>
</worksheet>
</file>

<file path=xl/worksheets/sheet39.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10.28125" defaultRowHeight="12.75"/>
  <cols>
    <col min="1" max="1" width="21.00390625" style="1101" customWidth="1"/>
    <col min="2" max="2" width="10.28125" style="1101" customWidth="1"/>
    <col min="3" max="3" width="10.7109375" style="1101" customWidth="1"/>
    <col min="4" max="4" width="10.28125" style="1101" customWidth="1"/>
    <col min="5" max="7" width="10.7109375" style="1101" customWidth="1"/>
    <col min="8" max="16384" width="10.28125" style="1101" customWidth="1"/>
  </cols>
  <sheetData>
    <row r="1" spans="1:7" s="62" customFormat="1" ht="15.75">
      <c r="A1" s="87" t="s">
        <v>1565</v>
      </c>
      <c r="B1" s="83"/>
      <c r="C1" s="83"/>
      <c r="D1" s="83"/>
      <c r="E1" s="83"/>
      <c r="F1" s="83"/>
      <c r="G1" s="83"/>
    </row>
    <row r="2" spans="1:7" s="62" customFormat="1" ht="15.75">
      <c r="A2" s="87" t="s">
        <v>1564</v>
      </c>
      <c r="B2" s="83"/>
      <c r="C2" s="83"/>
      <c r="D2" s="83"/>
      <c r="E2" s="83"/>
      <c r="F2" s="83"/>
      <c r="G2" s="83"/>
    </row>
    <row r="3" spans="1:7" s="62" customFormat="1" ht="12.75" customHeight="1" thickBot="1">
      <c r="A3" s="86" t="s">
        <v>34</v>
      </c>
      <c r="B3" s="83"/>
      <c r="C3" s="83"/>
      <c r="D3" s="83"/>
      <c r="E3" s="83"/>
      <c r="F3" s="83"/>
      <c r="G3" s="83"/>
    </row>
    <row r="4" spans="1:7" ht="42.75" customHeight="1" thickTop="1">
      <c r="A4" s="1129"/>
      <c r="B4" s="1127" t="s">
        <v>1514</v>
      </c>
      <c r="C4" s="1128"/>
      <c r="D4" s="1127" t="s">
        <v>1513</v>
      </c>
      <c r="E4" s="1128"/>
      <c r="F4" s="1127" t="s">
        <v>1563</v>
      </c>
      <c r="G4" s="1126"/>
    </row>
    <row r="5" spans="1:7" ht="64.5" customHeight="1">
      <c r="A5" s="823" t="s">
        <v>1562</v>
      </c>
      <c r="B5" s="1125" t="s">
        <v>1511</v>
      </c>
      <c r="C5" s="1125" t="s">
        <v>1561</v>
      </c>
      <c r="D5" s="1125" t="s">
        <v>1511</v>
      </c>
      <c r="E5" s="1125" t="s">
        <v>1561</v>
      </c>
      <c r="F5" s="1125" t="s">
        <v>1511</v>
      </c>
      <c r="G5" s="1124" t="s">
        <v>1561</v>
      </c>
    </row>
    <row r="6" spans="1:6" ht="12.75" customHeight="1">
      <c r="A6" s="1123"/>
      <c r="B6" s="1122"/>
      <c r="C6" s="1122"/>
      <c r="D6" s="1122"/>
      <c r="E6" s="1122"/>
      <c r="F6" s="1121"/>
    </row>
    <row r="7" spans="1:7" ht="12.75" customHeight="1">
      <c r="A7" s="1120" t="s">
        <v>1560</v>
      </c>
      <c r="B7" s="1119">
        <v>140652</v>
      </c>
      <c r="C7" s="1118">
        <v>401162</v>
      </c>
      <c r="D7" s="1119">
        <v>156146</v>
      </c>
      <c r="E7" s="1118">
        <v>527077</v>
      </c>
      <c r="F7" s="1117">
        <v>11.015840514176833</v>
      </c>
      <c r="G7" s="1116">
        <v>31.387569111730425</v>
      </c>
    </row>
    <row r="8" spans="1:7" ht="12.75" customHeight="1">
      <c r="A8" s="590"/>
      <c r="B8" s="1109"/>
      <c r="C8" s="1109"/>
      <c r="D8" s="1109"/>
      <c r="E8" s="1109"/>
      <c r="F8" s="1115"/>
      <c r="G8" s="1114"/>
    </row>
    <row r="9" spans="1:7" ht="12.75" customHeight="1">
      <c r="A9" s="78" t="s">
        <v>1559</v>
      </c>
      <c r="B9" s="1109">
        <v>80137</v>
      </c>
      <c r="C9" s="1109">
        <v>239655</v>
      </c>
      <c r="D9" s="1109">
        <v>80337</v>
      </c>
      <c r="E9" s="1109">
        <v>289970</v>
      </c>
      <c r="F9" s="1108">
        <v>0.24957260691066552</v>
      </c>
      <c r="G9" s="1111">
        <v>20.994763305585113</v>
      </c>
    </row>
    <row r="10" spans="1:7" ht="12.75" customHeight="1">
      <c r="A10" s="1113" t="s">
        <v>1558</v>
      </c>
      <c r="B10" s="1109"/>
      <c r="C10" s="1109"/>
      <c r="D10" s="1109"/>
      <c r="E10" s="1109"/>
      <c r="F10" s="1108"/>
      <c r="G10" s="1111"/>
    </row>
    <row r="11" spans="1:7" ht="12.75" customHeight="1">
      <c r="A11" s="1110" t="s">
        <v>1557</v>
      </c>
      <c r="B11" s="1109">
        <v>49334</v>
      </c>
      <c r="C11" s="1109">
        <v>133333</v>
      </c>
      <c r="D11" s="1109">
        <v>61796</v>
      </c>
      <c r="E11" s="1109">
        <v>194499</v>
      </c>
      <c r="F11" s="1108">
        <v>25.260469453115498</v>
      </c>
      <c r="G11" s="1107">
        <v>45.87461468653672</v>
      </c>
    </row>
    <row r="12" spans="1:7" ht="12.75" customHeight="1">
      <c r="A12" s="1112" t="s">
        <v>1556</v>
      </c>
      <c r="B12" s="1109">
        <v>20571</v>
      </c>
      <c r="C12" s="1109">
        <v>60048</v>
      </c>
      <c r="D12" s="1109">
        <v>21423</v>
      </c>
      <c r="E12" s="1109">
        <v>74932</v>
      </c>
      <c r="F12" s="1108">
        <v>4.141752953186525</v>
      </c>
      <c r="G12" s="1111">
        <v>24.78683719690914</v>
      </c>
    </row>
    <row r="13" spans="1:7" ht="12.75" customHeight="1">
      <c r="A13" s="1112" t="s">
        <v>1555</v>
      </c>
      <c r="B13" s="1109">
        <v>4883</v>
      </c>
      <c r="C13" s="1109">
        <v>13507</v>
      </c>
      <c r="D13" s="1109">
        <v>5861</v>
      </c>
      <c r="E13" s="1109">
        <v>19863</v>
      </c>
      <c r="F13" s="1108">
        <v>20.028670899037476</v>
      </c>
      <c r="G13" s="1111">
        <v>47.057081513289404</v>
      </c>
    </row>
    <row r="14" spans="1:7" ht="12.75" customHeight="1">
      <c r="A14" s="1112" t="s">
        <v>1554</v>
      </c>
      <c r="B14" s="1109">
        <v>3471</v>
      </c>
      <c r="C14" s="1109">
        <v>8264</v>
      </c>
      <c r="D14" s="1109">
        <v>6459</v>
      </c>
      <c r="E14" s="1109">
        <v>16339</v>
      </c>
      <c r="F14" s="1108">
        <v>86.08470181503888</v>
      </c>
      <c r="G14" s="1111">
        <v>97.71297192642788</v>
      </c>
    </row>
    <row r="15" spans="1:7" ht="12.75" customHeight="1">
      <c r="A15" s="1112" t="s">
        <v>1553</v>
      </c>
      <c r="B15" s="1109">
        <v>3475</v>
      </c>
      <c r="C15" s="1109">
        <v>7775</v>
      </c>
      <c r="D15" s="1109">
        <v>4794</v>
      </c>
      <c r="E15" s="1109">
        <v>13192</v>
      </c>
      <c r="F15" s="1108">
        <v>37.9568345323741</v>
      </c>
      <c r="G15" s="1111">
        <v>69.67202572347266</v>
      </c>
    </row>
    <row r="16" spans="1:7" ht="12.75" customHeight="1">
      <c r="A16" s="1112" t="s">
        <v>1552</v>
      </c>
      <c r="B16" s="1109">
        <v>2244</v>
      </c>
      <c r="C16" s="1109">
        <v>6366</v>
      </c>
      <c r="D16" s="1109">
        <v>3060</v>
      </c>
      <c r="E16" s="1109">
        <v>9719</v>
      </c>
      <c r="F16" s="1108">
        <v>36.36363636363637</v>
      </c>
      <c r="G16" s="1111">
        <v>52.67043669494188</v>
      </c>
    </row>
    <row r="17" spans="1:7" ht="12.75" customHeight="1">
      <c r="A17" s="1112" t="s">
        <v>1551</v>
      </c>
      <c r="B17" s="1109">
        <v>1985</v>
      </c>
      <c r="C17" s="1109">
        <v>4906</v>
      </c>
      <c r="D17" s="1109">
        <v>3837</v>
      </c>
      <c r="E17" s="1109">
        <v>9549</v>
      </c>
      <c r="F17" s="1108">
        <v>93.29974811083123</v>
      </c>
      <c r="G17" s="1111">
        <v>94.6392172849572</v>
      </c>
    </row>
    <row r="18" spans="1:7" ht="12.75" customHeight="1">
      <c r="A18" s="1112" t="s">
        <v>1550</v>
      </c>
      <c r="B18" s="1109">
        <v>2131</v>
      </c>
      <c r="C18" s="1109">
        <v>5285</v>
      </c>
      <c r="D18" s="1109">
        <v>2809</v>
      </c>
      <c r="E18" s="1109">
        <v>8023</v>
      </c>
      <c r="F18" s="1108">
        <v>31.816048803378692</v>
      </c>
      <c r="G18" s="1111">
        <v>51.80700094607379</v>
      </c>
    </row>
    <row r="19" spans="1:7" ht="12.75" customHeight="1">
      <c r="A19" s="1112" t="s">
        <v>1549</v>
      </c>
      <c r="B19" s="1109">
        <v>1251</v>
      </c>
      <c r="C19" s="1109">
        <v>3642</v>
      </c>
      <c r="D19" s="1109">
        <v>1911</v>
      </c>
      <c r="E19" s="1109">
        <v>6525</v>
      </c>
      <c r="F19" s="1108">
        <v>52.757793764988016</v>
      </c>
      <c r="G19" s="1111">
        <v>79.15980230642504</v>
      </c>
    </row>
    <row r="20" spans="1:7" ht="12.75" customHeight="1">
      <c r="A20" s="1112" t="s">
        <v>1548</v>
      </c>
      <c r="B20" s="1109">
        <v>1435</v>
      </c>
      <c r="C20" s="1109">
        <v>3990</v>
      </c>
      <c r="D20" s="1109">
        <v>1783</v>
      </c>
      <c r="E20" s="1109">
        <v>5670</v>
      </c>
      <c r="F20" s="1108">
        <v>24.250871080139373</v>
      </c>
      <c r="G20" s="1111">
        <v>42.10526315789473</v>
      </c>
    </row>
    <row r="21" spans="1:7" ht="12.75" customHeight="1">
      <c r="A21" s="1112" t="s">
        <v>1547</v>
      </c>
      <c r="B21" s="1109">
        <v>1684</v>
      </c>
      <c r="C21" s="1109">
        <v>3758</v>
      </c>
      <c r="D21" s="1109">
        <v>1802</v>
      </c>
      <c r="E21" s="1109">
        <v>5108</v>
      </c>
      <c r="F21" s="1108">
        <v>7.007125890736342</v>
      </c>
      <c r="G21" s="1111">
        <v>35.92336349121874</v>
      </c>
    </row>
    <row r="22" spans="1:7" ht="12.75" customHeight="1">
      <c r="A22" s="1112" t="s">
        <v>1546</v>
      </c>
      <c r="B22" s="1109">
        <v>1023</v>
      </c>
      <c r="C22" s="1109">
        <v>2795</v>
      </c>
      <c r="D22" s="1109">
        <v>1410</v>
      </c>
      <c r="E22" s="1109">
        <v>4699</v>
      </c>
      <c r="F22" s="1108">
        <v>37.82991202346041</v>
      </c>
      <c r="G22" s="1111">
        <v>68.1216457960644</v>
      </c>
    </row>
    <row r="23" spans="1:7" ht="12.75" customHeight="1">
      <c r="A23" s="1112" t="s">
        <v>1545</v>
      </c>
      <c r="B23" s="1109">
        <v>932</v>
      </c>
      <c r="C23" s="1109">
        <v>2390</v>
      </c>
      <c r="D23" s="1109">
        <v>1389</v>
      </c>
      <c r="E23" s="1109">
        <v>4182</v>
      </c>
      <c r="F23" s="1108">
        <v>49.0343347639485</v>
      </c>
      <c r="G23" s="1111">
        <v>74.97907949790795</v>
      </c>
    </row>
    <row r="24" spans="1:7" ht="12.75" customHeight="1">
      <c r="A24" s="1112" t="s">
        <v>1544</v>
      </c>
      <c r="B24" s="1109">
        <v>866</v>
      </c>
      <c r="C24" s="1109">
        <v>2183</v>
      </c>
      <c r="D24" s="1109">
        <v>1319</v>
      </c>
      <c r="E24" s="1109">
        <v>3976</v>
      </c>
      <c r="F24" s="1108">
        <v>52.3094688221709</v>
      </c>
      <c r="G24" s="1111">
        <v>82.13467704993128</v>
      </c>
    </row>
    <row r="25" spans="1:7" ht="12.75" customHeight="1">
      <c r="A25" s="1112" t="s">
        <v>1543</v>
      </c>
      <c r="B25" s="1109">
        <v>1003</v>
      </c>
      <c r="C25" s="1109">
        <v>2506</v>
      </c>
      <c r="D25" s="1109">
        <v>1122</v>
      </c>
      <c r="E25" s="1109">
        <v>3636</v>
      </c>
      <c r="F25" s="1108">
        <v>11.864406779661017</v>
      </c>
      <c r="G25" s="1111">
        <v>45.09177972865124</v>
      </c>
    </row>
    <row r="26" spans="1:7" ht="12.75" customHeight="1">
      <c r="A26" s="1112" t="s">
        <v>1542</v>
      </c>
      <c r="B26" s="1109">
        <v>897</v>
      </c>
      <c r="C26" s="1109">
        <v>2051</v>
      </c>
      <c r="D26" s="1109">
        <v>940</v>
      </c>
      <c r="E26" s="1109">
        <v>3043</v>
      </c>
      <c r="F26" s="1108">
        <v>4.793756967670011</v>
      </c>
      <c r="G26" s="1111">
        <v>48.36665041443198</v>
      </c>
    </row>
    <row r="27" spans="1:7" ht="12.75" customHeight="1">
      <c r="A27" s="1112" t="s">
        <v>1541</v>
      </c>
      <c r="B27" s="1109">
        <v>788</v>
      </c>
      <c r="C27" s="1109">
        <v>1989</v>
      </c>
      <c r="D27" s="1109">
        <v>928</v>
      </c>
      <c r="E27" s="1109">
        <v>3037</v>
      </c>
      <c r="F27" s="1108">
        <v>17.766497461928935</v>
      </c>
      <c r="G27" s="1111">
        <v>52.68979386626446</v>
      </c>
    </row>
    <row r="28" spans="1:7" ht="12.75" customHeight="1">
      <c r="A28" s="1112" t="s">
        <v>1540</v>
      </c>
      <c r="B28" s="1109">
        <v>695</v>
      </c>
      <c r="C28" s="1109">
        <v>1878</v>
      </c>
      <c r="D28" s="1109">
        <v>949</v>
      </c>
      <c r="E28" s="1109">
        <v>3006</v>
      </c>
      <c r="F28" s="1108">
        <v>36.54676258992806</v>
      </c>
      <c r="G28" s="1111">
        <v>60.063897763578275</v>
      </c>
    </row>
    <row r="29" spans="1:7" ht="12.75" customHeight="1">
      <c r="A29" s="75" t="s">
        <v>1539</v>
      </c>
      <c r="B29" s="1109"/>
      <c r="C29" s="1109"/>
      <c r="D29" s="1109"/>
      <c r="E29" s="1109"/>
      <c r="F29" s="1108"/>
      <c r="G29" s="1111"/>
    </row>
    <row r="30" spans="1:7" ht="12.75" customHeight="1">
      <c r="A30" s="1110" t="s">
        <v>1538</v>
      </c>
      <c r="B30" s="1109">
        <v>11181</v>
      </c>
      <c r="C30" s="1109">
        <v>28174</v>
      </c>
      <c r="D30" s="1109">
        <v>14013</v>
      </c>
      <c r="E30" s="1109">
        <v>42608</v>
      </c>
      <c r="F30" s="1108">
        <v>25.32868258653072</v>
      </c>
      <c r="G30" s="1107">
        <v>51.23163200113579</v>
      </c>
    </row>
    <row r="31" spans="1:7" ht="12.75" customHeight="1">
      <c r="A31" s="1106"/>
      <c r="B31" s="1105" t="s">
        <v>34</v>
      </c>
      <c r="C31" s="1105"/>
      <c r="D31" s="1105" t="s">
        <v>34</v>
      </c>
      <c r="E31" s="1105"/>
      <c r="F31" s="1104"/>
      <c r="G31" s="1103"/>
    </row>
    <row r="32" ht="12.75" customHeight="1"/>
    <row r="33" ht="12.75" customHeight="1">
      <c r="A33" s="626" t="s">
        <v>1537</v>
      </c>
    </row>
    <row r="34" ht="12.75" customHeight="1">
      <c r="A34" s="626" t="s">
        <v>1536</v>
      </c>
    </row>
    <row r="35" ht="12.75" customHeight="1">
      <c r="A35" s="63" t="s">
        <v>1535</v>
      </c>
    </row>
    <row r="36" ht="12.75" customHeight="1">
      <c r="A36" s="63" t="s">
        <v>1534</v>
      </c>
    </row>
    <row r="37" ht="12.75" customHeight="1">
      <c r="A37" s="1102" t="s">
        <v>1533</v>
      </c>
    </row>
    <row r="38" ht="12.75" customHeight="1">
      <c r="A38" s="1102" t="s">
        <v>1532</v>
      </c>
    </row>
    <row r="39" ht="12.75" customHeight="1">
      <c r="A39" s="1102" t="s">
        <v>1531</v>
      </c>
    </row>
    <row r="40" ht="12.75">
      <c r="A40" s="110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4.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9.140625" style="62" customWidth="1"/>
    <col min="2" max="6" width="12.140625" style="62" customWidth="1"/>
    <col min="7" max="7" width="13.7109375" style="62" customWidth="1"/>
    <col min="8" max="16384" width="9.140625" style="62" customWidth="1"/>
  </cols>
  <sheetData>
    <row r="1" spans="1:7" s="85" customFormat="1" ht="15.75">
      <c r="A1" s="87" t="s">
        <v>73</v>
      </c>
      <c r="B1" s="86"/>
      <c r="C1" s="86"/>
      <c r="D1" s="86"/>
      <c r="E1" s="86"/>
      <c r="F1" s="86"/>
      <c r="G1" s="86"/>
    </row>
    <row r="2" s="85" customFormat="1" ht="12.75" customHeight="1">
      <c r="A2" s="85" t="s">
        <v>34</v>
      </c>
    </row>
    <row r="3" spans="1:7" ht="12.75" customHeight="1">
      <c r="A3" s="84" t="s">
        <v>72</v>
      </c>
      <c r="B3" s="83"/>
      <c r="C3" s="83"/>
      <c r="D3" s="83"/>
      <c r="E3" s="83"/>
      <c r="F3" s="83"/>
      <c r="G3" s="83"/>
    </row>
    <row r="4" ht="12.75" customHeight="1" thickBot="1"/>
    <row r="5" spans="1:8" ht="45" customHeight="1" thickTop="1">
      <c r="A5" s="82" t="s">
        <v>71</v>
      </c>
      <c r="B5" s="81" t="s">
        <v>70</v>
      </c>
      <c r="C5" s="81" t="s">
        <v>69</v>
      </c>
      <c r="D5" s="81" t="s">
        <v>68</v>
      </c>
      <c r="E5" s="81" t="s">
        <v>67</v>
      </c>
      <c r="F5" s="81" t="s">
        <v>66</v>
      </c>
      <c r="G5" s="80" t="s">
        <v>65</v>
      </c>
      <c r="H5" s="79"/>
    </row>
    <row r="6" spans="1:6" ht="12.75" customHeight="1">
      <c r="A6" s="78"/>
      <c r="B6" s="78"/>
      <c r="C6" s="78"/>
      <c r="D6" s="78"/>
      <c r="E6" s="78"/>
      <c r="F6" s="78"/>
    </row>
    <row r="7" spans="1:7" ht="12.75" customHeight="1">
      <c r="A7" s="76" t="s">
        <v>64</v>
      </c>
      <c r="B7" s="73">
        <v>10.3</v>
      </c>
      <c r="C7" s="73">
        <v>105.3</v>
      </c>
      <c r="D7" s="73">
        <v>26.1</v>
      </c>
      <c r="E7" s="71" t="s">
        <v>62</v>
      </c>
      <c r="F7" s="71" t="s">
        <v>62</v>
      </c>
      <c r="G7" s="77" t="s">
        <v>62</v>
      </c>
    </row>
    <row r="8" spans="1:7" ht="12.75" customHeight="1">
      <c r="A8" s="76" t="s">
        <v>63</v>
      </c>
      <c r="B8" s="73">
        <v>12</v>
      </c>
      <c r="C8" s="71" t="s">
        <v>62</v>
      </c>
      <c r="D8" s="71" t="s">
        <v>62</v>
      </c>
      <c r="E8" s="71" t="s">
        <v>62</v>
      </c>
      <c r="F8" s="71" t="s">
        <v>62</v>
      </c>
      <c r="G8" s="77" t="s">
        <v>62</v>
      </c>
    </row>
    <row r="9" spans="1:7" ht="12.75" customHeight="1">
      <c r="A9" s="76">
        <v>1850</v>
      </c>
      <c r="B9" s="73">
        <v>17.2</v>
      </c>
      <c r="C9" s="73">
        <v>110.1</v>
      </c>
      <c r="D9" s="71" t="s">
        <v>62</v>
      </c>
      <c r="E9" s="71" t="s">
        <v>62</v>
      </c>
      <c r="F9" s="71" t="s">
        <v>62</v>
      </c>
      <c r="G9" s="77" t="s">
        <v>62</v>
      </c>
    </row>
    <row r="10" spans="1:7" ht="12.75" customHeight="1">
      <c r="A10" s="76">
        <v>1853</v>
      </c>
      <c r="B10" s="73">
        <v>15.7</v>
      </c>
      <c r="C10" s="73">
        <v>113.1</v>
      </c>
      <c r="D10" s="71" t="s">
        <v>62</v>
      </c>
      <c r="E10" s="73">
        <v>2.3</v>
      </c>
      <c r="F10" s="73">
        <v>97.5</v>
      </c>
      <c r="G10" s="77" t="s">
        <v>62</v>
      </c>
    </row>
    <row r="11" spans="1:7" ht="12.75" customHeight="1">
      <c r="A11" s="76">
        <v>1860</v>
      </c>
      <c r="B11" s="73">
        <v>20.5</v>
      </c>
      <c r="C11" s="73">
        <v>116.1</v>
      </c>
      <c r="D11" s="71" t="s">
        <v>62</v>
      </c>
      <c r="E11" s="73">
        <v>2.7</v>
      </c>
      <c r="F11" s="71" t="s">
        <v>62</v>
      </c>
      <c r="G11" s="77" t="s">
        <v>62</v>
      </c>
    </row>
    <row r="12" spans="1:7" ht="12.75" customHeight="1">
      <c r="A12" s="76">
        <v>1866</v>
      </c>
      <c r="B12" s="73">
        <v>21.5</v>
      </c>
      <c r="C12" s="73">
        <v>120.4</v>
      </c>
      <c r="D12" s="73">
        <v>26.5</v>
      </c>
      <c r="E12" s="73">
        <v>3.8</v>
      </c>
      <c r="F12" s="71" t="s">
        <v>62</v>
      </c>
      <c r="G12" s="77" t="s">
        <v>62</v>
      </c>
    </row>
    <row r="13" spans="1:7" ht="12.75" customHeight="1">
      <c r="A13" s="76">
        <v>1872</v>
      </c>
      <c r="B13" s="73">
        <v>26.1</v>
      </c>
      <c r="C13" s="73">
        <v>125.4</v>
      </c>
      <c r="D13" s="73">
        <v>27.8</v>
      </c>
      <c r="E13" s="73">
        <v>5.2</v>
      </c>
      <c r="F13" s="73">
        <v>92.1</v>
      </c>
      <c r="G13" s="77" t="s">
        <v>62</v>
      </c>
    </row>
    <row r="14" spans="1:7" ht="12.75" customHeight="1">
      <c r="A14" s="76">
        <v>1878</v>
      </c>
      <c r="B14" s="73">
        <v>24.3</v>
      </c>
      <c r="C14" s="73">
        <v>142.8</v>
      </c>
      <c r="D14" s="73">
        <v>28.1</v>
      </c>
      <c r="E14" s="73">
        <v>6.5</v>
      </c>
      <c r="F14" s="73">
        <v>83.6</v>
      </c>
      <c r="G14" s="77" t="s">
        <v>62</v>
      </c>
    </row>
    <row r="15" spans="1:7" ht="12.75" customHeight="1">
      <c r="A15" s="76">
        <v>1884</v>
      </c>
      <c r="B15" s="73">
        <v>25.4</v>
      </c>
      <c r="C15" s="73">
        <v>177.5</v>
      </c>
      <c r="D15" s="73">
        <v>28</v>
      </c>
      <c r="E15" s="73">
        <v>20.6</v>
      </c>
      <c r="F15" s="73">
        <v>57.4</v>
      </c>
      <c r="G15" s="77" t="s">
        <v>62</v>
      </c>
    </row>
    <row r="16" spans="1:7" ht="12.75" customHeight="1">
      <c r="A16" s="76">
        <v>1890</v>
      </c>
      <c r="B16" s="73">
        <v>25.5</v>
      </c>
      <c r="C16" s="73">
        <v>187.7</v>
      </c>
      <c r="D16" s="73">
        <v>26.1</v>
      </c>
      <c r="E16" s="73">
        <v>21</v>
      </c>
      <c r="F16" s="73">
        <v>53.5</v>
      </c>
      <c r="G16" s="77" t="s">
        <v>62</v>
      </c>
    </row>
    <row r="17" spans="1:7" ht="12.75" customHeight="1">
      <c r="A17" s="76">
        <v>1896</v>
      </c>
      <c r="B17" s="73">
        <v>27.4</v>
      </c>
      <c r="C17" s="73">
        <v>198.7</v>
      </c>
      <c r="D17" s="73">
        <v>27.7</v>
      </c>
      <c r="E17" s="73">
        <v>20.6</v>
      </c>
      <c r="F17" s="73">
        <v>48.8</v>
      </c>
      <c r="G17" s="77" t="s">
        <v>62</v>
      </c>
    </row>
    <row r="18" spans="1:7" ht="12.75" customHeight="1">
      <c r="A18" s="76"/>
      <c r="B18" s="73"/>
      <c r="C18" s="73"/>
      <c r="D18" s="73"/>
      <c r="E18" s="73"/>
      <c r="F18" s="73"/>
      <c r="G18" s="70"/>
    </row>
    <row r="19" spans="1:7" ht="12.75" customHeight="1">
      <c r="A19" s="76">
        <v>1900</v>
      </c>
      <c r="B19" s="73">
        <v>25.5</v>
      </c>
      <c r="C19" s="73">
        <v>223.3</v>
      </c>
      <c r="D19" s="73">
        <v>22.6</v>
      </c>
      <c r="E19" s="73">
        <v>17.3</v>
      </c>
      <c r="F19" s="73">
        <v>38.3</v>
      </c>
      <c r="G19" s="70">
        <v>3.71</v>
      </c>
    </row>
    <row r="20" spans="1:7" ht="12.75" customHeight="1">
      <c r="A20" s="76">
        <v>1910</v>
      </c>
      <c r="B20" s="73">
        <v>30.7</v>
      </c>
      <c r="C20" s="73">
        <v>178.9</v>
      </c>
      <c r="D20" s="73">
        <v>29.5</v>
      </c>
      <c r="E20" s="73">
        <v>20.4</v>
      </c>
      <c r="F20" s="73">
        <v>45.1</v>
      </c>
      <c r="G20" s="77" t="s">
        <v>62</v>
      </c>
    </row>
    <row r="21" spans="1:7" ht="12.75" customHeight="1">
      <c r="A21" s="76">
        <v>1920</v>
      </c>
      <c r="B21" s="73">
        <v>36.1</v>
      </c>
      <c r="C21" s="73">
        <v>144.3</v>
      </c>
      <c r="D21" s="73">
        <v>35.5</v>
      </c>
      <c r="E21" s="73">
        <v>19.2</v>
      </c>
      <c r="F21" s="73">
        <v>53.3</v>
      </c>
      <c r="G21" s="77" t="s">
        <v>62</v>
      </c>
    </row>
    <row r="22" spans="1:7" ht="12.75" customHeight="1">
      <c r="A22" s="76">
        <v>1930</v>
      </c>
      <c r="B22" s="73">
        <v>53.7</v>
      </c>
      <c r="C22" s="73">
        <v>152.8</v>
      </c>
      <c r="D22" s="73">
        <v>36.2</v>
      </c>
      <c r="E22" s="73">
        <v>20</v>
      </c>
      <c r="F22" s="73">
        <v>58.2</v>
      </c>
      <c r="G22" s="77" t="s">
        <v>62</v>
      </c>
    </row>
    <row r="23" spans="1:7" ht="12.75" customHeight="1">
      <c r="A23" s="76">
        <v>1940</v>
      </c>
      <c r="B23" s="73">
        <v>62.5</v>
      </c>
      <c r="C23" s="73">
        <v>137.6</v>
      </c>
      <c r="D23" s="73">
        <v>30.9</v>
      </c>
      <c r="E23" s="73">
        <v>24.5</v>
      </c>
      <c r="F23" s="73">
        <v>65.8</v>
      </c>
      <c r="G23" s="70">
        <v>4.46</v>
      </c>
    </row>
    <row r="24" spans="1:7" ht="12.75" customHeight="1">
      <c r="A24" s="76">
        <v>1950</v>
      </c>
      <c r="B24" s="73">
        <v>69</v>
      </c>
      <c r="C24" s="73">
        <v>121.2</v>
      </c>
      <c r="D24" s="73">
        <v>31.2</v>
      </c>
      <c r="E24" s="73">
        <v>23</v>
      </c>
      <c r="F24" s="73">
        <v>71.1</v>
      </c>
      <c r="G24" s="70">
        <v>4.14</v>
      </c>
    </row>
    <row r="25" spans="1:7" ht="12.75" customHeight="1">
      <c r="A25" s="76">
        <v>1960</v>
      </c>
      <c r="B25" s="73">
        <v>76.5</v>
      </c>
      <c r="C25" s="73">
        <v>114.8</v>
      </c>
      <c r="D25" s="73">
        <v>34.4</v>
      </c>
      <c r="E25" s="73">
        <v>32</v>
      </c>
      <c r="F25" s="73">
        <v>66.6</v>
      </c>
      <c r="G25" s="70">
        <v>3.87</v>
      </c>
    </row>
    <row r="26" spans="1:7" ht="12.75" customHeight="1">
      <c r="A26" s="76">
        <v>1970</v>
      </c>
      <c r="B26" s="73">
        <v>83.5</v>
      </c>
      <c r="C26" s="73">
        <v>108.1</v>
      </c>
      <c r="D26" s="73">
        <v>30</v>
      </c>
      <c r="E26" s="73">
        <v>39.2</v>
      </c>
      <c r="F26" s="73">
        <v>59.2</v>
      </c>
      <c r="G26" s="70">
        <v>3.59</v>
      </c>
    </row>
    <row r="27" spans="1:7" ht="12.75" customHeight="1">
      <c r="A27" s="76">
        <v>1980</v>
      </c>
      <c r="B27" s="73">
        <v>86.5</v>
      </c>
      <c r="C27" s="73">
        <v>105.2</v>
      </c>
      <c r="D27" s="73">
        <v>23.4</v>
      </c>
      <c r="E27" s="73">
        <v>34.4</v>
      </c>
      <c r="F27" s="73">
        <v>57.8</v>
      </c>
      <c r="G27" s="70">
        <v>3.15</v>
      </c>
    </row>
    <row r="28" spans="1:7" ht="12.75" customHeight="1">
      <c r="A28" s="76">
        <v>1990</v>
      </c>
      <c r="B28" s="73">
        <v>89</v>
      </c>
      <c r="C28" s="73">
        <v>103.6</v>
      </c>
      <c r="D28" s="73">
        <v>21.5</v>
      </c>
      <c r="E28" s="73">
        <v>33.4</v>
      </c>
      <c r="F28" s="73">
        <v>56.1</v>
      </c>
      <c r="G28" s="70">
        <v>3.01</v>
      </c>
    </row>
    <row r="29" spans="1:7" ht="12.75" customHeight="1">
      <c r="A29" s="76">
        <v>2000</v>
      </c>
      <c r="B29" s="73">
        <v>91.6</v>
      </c>
      <c r="C29" s="73">
        <v>101</v>
      </c>
      <c r="D29" s="73">
        <v>20.3</v>
      </c>
      <c r="E29" s="72">
        <v>39.3</v>
      </c>
      <c r="F29" s="73">
        <v>56.9</v>
      </c>
      <c r="G29" s="70">
        <v>2.92</v>
      </c>
    </row>
    <row r="30" spans="1:7" ht="12.75" customHeight="1">
      <c r="A30" s="76">
        <v>2010</v>
      </c>
      <c r="B30" s="74">
        <v>91.9</v>
      </c>
      <c r="C30" s="73">
        <v>100.3</v>
      </c>
      <c r="D30" s="73">
        <v>18.5</v>
      </c>
      <c r="E30" s="72">
        <v>41.5</v>
      </c>
      <c r="F30" s="71" t="s">
        <v>62</v>
      </c>
      <c r="G30" s="70">
        <v>2.89</v>
      </c>
    </row>
    <row r="31" spans="1:7" ht="12.75" customHeight="1">
      <c r="A31" s="75">
        <v>2020</v>
      </c>
      <c r="B31" s="74">
        <v>86.1</v>
      </c>
      <c r="C31" s="73">
        <f>727844/727427*100</f>
        <v>100.05732533986229</v>
      </c>
      <c r="D31" s="73">
        <v>17.068642197913654</v>
      </c>
      <c r="E31" s="72">
        <v>41.9</v>
      </c>
      <c r="F31" s="71" t="s">
        <v>62</v>
      </c>
      <c r="G31" s="70">
        <v>2.89</v>
      </c>
    </row>
    <row r="32" spans="1:7" ht="12.75" customHeight="1">
      <c r="A32" s="69"/>
      <c r="B32" s="68"/>
      <c r="C32" s="68"/>
      <c r="D32" s="68"/>
      <c r="E32" s="68"/>
      <c r="F32" s="68"/>
      <c r="G32" s="67"/>
    </row>
    <row r="33" ht="12.75" customHeight="1"/>
    <row r="34" ht="12.75" customHeight="1">
      <c r="A34" s="66" t="s">
        <v>61</v>
      </c>
    </row>
    <row r="35" ht="12.75" customHeight="1">
      <c r="A35" s="66" t="s">
        <v>60</v>
      </c>
    </row>
    <row r="36" ht="12.75" customHeight="1">
      <c r="A36" s="63" t="s">
        <v>59</v>
      </c>
    </row>
    <row r="37" ht="12.75" customHeight="1">
      <c r="A37" s="66" t="s">
        <v>58</v>
      </c>
    </row>
    <row r="38" ht="12.75" customHeight="1">
      <c r="A38" s="66" t="s">
        <v>57</v>
      </c>
    </row>
    <row r="39" ht="12.75" customHeight="1">
      <c r="A39" s="65" t="s">
        <v>56</v>
      </c>
    </row>
    <row r="40" ht="12.75" customHeight="1">
      <c r="A40" s="65" t="s">
        <v>55</v>
      </c>
    </row>
    <row r="41" ht="12.75" customHeight="1">
      <c r="A41" s="65" t="s">
        <v>54</v>
      </c>
    </row>
    <row r="42" spans="1:10" ht="12.75" customHeight="1">
      <c r="A42" s="65" t="s">
        <v>53</v>
      </c>
      <c r="J42" s="65"/>
    </row>
    <row r="43" spans="1:10" ht="12.75" customHeight="1">
      <c r="A43" s="63" t="s">
        <v>52</v>
      </c>
      <c r="J43" s="63"/>
    </row>
    <row r="44" spans="1:10" ht="12.75" customHeight="1">
      <c r="A44" s="63" t="s">
        <v>51</v>
      </c>
      <c r="J44" s="64"/>
    </row>
    <row r="45" spans="1:10" ht="12.75" customHeight="1">
      <c r="A45" s="63" t="s">
        <v>50</v>
      </c>
      <c r="J45" s="64"/>
    </row>
    <row r="46" spans="1:10" ht="12.75" customHeight="1">
      <c r="A46" s="63" t="s">
        <v>49</v>
      </c>
      <c r="J46" s="64"/>
    </row>
    <row r="47" spans="1:10" ht="12.75">
      <c r="A47" s="63"/>
      <c r="J47" s="63"/>
    </row>
    <row r="48" spans="1:10" ht="12.75">
      <c r="A48" s="63"/>
      <c r="J48" s="63"/>
    </row>
    <row r="49" spans="1:10" ht="12.75">
      <c r="A49" s="63"/>
      <c r="J49" s="63"/>
    </row>
    <row r="50" spans="1:10" ht="12.75">
      <c r="A50" s="63"/>
      <c r="J50" s="63"/>
    </row>
    <row r="51" spans="1:10" ht="12.75">
      <c r="A51" s="63"/>
      <c r="J51" s="63"/>
    </row>
    <row r="52" spans="1:10" ht="12.75">
      <c r="A52" s="63"/>
      <c r="J52" s="63"/>
    </row>
    <row r="53" spans="1:10" ht="12.75">
      <c r="A53" s="63"/>
      <c r="J53" s="6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0.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
    </sheetView>
  </sheetViews>
  <sheetFormatPr defaultColWidth="9.140625" defaultRowHeight="12.75"/>
  <cols>
    <col min="1" max="1" width="41.7109375" style="88" customWidth="1"/>
    <col min="2" max="2" width="21.57421875" style="88" customWidth="1"/>
    <col min="3" max="3" width="20.7109375" style="88" customWidth="1"/>
    <col min="4" max="16384" width="9.140625" style="88" customWidth="1"/>
  </cols>
  <sheetData>
    <row r="1" spans="1:3" ht="15.75" customHeight="1">
      <c r="A1" s="128" t="s">
        <v>1605</v>
      </c>
      <c r="B1" s="291"/>
      <c r="C1" s="291"/>
    </row>
    <row r="2" ht="12.75" customHeight="1">
      <c r="A2" s="88" t="s">
        <v>34</v>
      </c>
    </row>
    <row r="3" spans="1:3" ht="12.75" customHeight="1">
      <c r="A3" s="292" t="s">
        <v>1604</v>
      </c>
      <c r="B3" s="291"/>
      <c r="C3" s="291"/>
    </row>
    <row r="4" spans="1:3" ht="12.75" customHeight="1">
      <c r="A4" s="1142" t="s">
        <v>1603</v>
      </c>
      <c r="B4" s="291"/>
      <c r="C4" s="291"/>
    </row>
    <row r="5" spans="1:3" ht="12.75" customHeight="1">
      <c r="A5" s="1142" t="s">
        <v>1602</v>
      </c>
      <c r="B5" s="291"/>
      <c r="C5" s="291"/>
    </row>
    <row r="6" spans="1:3" ht="12.75" customHeight="1">
      <c r="A6" s="1142" t="s">
        <v>1601</v>
      </c>
      <c r="B6" s="291"/>
      <c r="C6" s="291"/>
    </row>
    <row r="7" ht="12.75" customHeight="1" thickBot="1"/>
    <row r="8" spans="1:3" s="1038" customFormat="1" ht="34.5" customHeight="1" thickTop="1">
      <c r="A8" s="1141" t="s">
        <v>1600</v>
      </c>
      <c r="B8" s="1140" t="s">
        <v>2</v>
      </c>
      <c r="C8" s="1139" t="s">
        <v>1599</v>
      </c>
    </row>
    <row r="9" spans="1:2" ht="12.75" customHeight="1">
      <c r="A9" s="111"/>
      <c r="B9" s="111"/>
    </row>
    <row r="10" spans="1:3" ht="12.75" customHeight="1">
      <c r="A10" s="1138" t="s">
        <v>0</v>
      </c>
      <c r="B10" s="1137">
        <v>1453498</v>
      </c>
      <c r="C10" s="1136" t="s">
        <v>1598</v>
      </c>
    </row>
    <row r="11" spans="1:3" ht="12.75" customHeight="1">
      <c r="A11" s="111"/>
      <c r="B11" s="141"/>
      <c r="C11" s="1135"/>
    </row>
    <row r="12" spans="1:3" ht="12.75" customHeight="1">
      <c r="A12" s="1134" t="s">
        <v>1597</v>
      </c>
      <c r="B12" s="1133">
        <v>83362</v>
      </c>
      <c r="C12" s="1132">
        <v>5.735267609587354</v>
      </c>
    </row>
    <row r="13" spans="1:3" ht="12.75" customHeight="1">
      <c r="A13" s="1134" t="s">
        <v>1596</v>
      </c>
      <c r="B13" s="1133">
        <v>63327</v>
      </c>
      <c r="C13" s="1132">
        <v>4.356868740101465</v>
      </c>
    </row>
    <row r="14" spans="1:3" ht="12.75" customHeight="1">
      <c r="A14" s="1134" t="s">
        <v>1595</v>
      </c>
      <c r="B14" s="1133">
        <v>62389</v>
      </c>
      <c r="C14" s="1132">
        <v>4.292334767574499</v>
      </c>
    </row>
    <row r="15" spans="1:3" ht="12.75" customHeight="1">
      <c r="A15" s="1134" t="s">
        <v>1594</v>
      </c>
      <c r="B15" s="1133">
        <v>49481</v>
      </c>
      <c r="C15" s="1132">
        <v>3.4042702501138633</v>
      </c>
    </row>
    <row r="16" spans="1:3" ht="12.75" customHeight="1">
      <c r="A16" s="1134" t="s">
        <v>1593</v>
      </c>
      <c r="B16" s="1133">
        <v>30272</v>
      </c>
      <c r="C16" s="1132">
        <v>2.082699804196497</v>
      </c>
    </row>
    <row r="17" spans="1:3" ht="12.75" customHeight="1">
      <c r="A17" s="1134" t="s">
        <v>1592</v>
      </c>
      <c r="B17" s="1133">
        <v>19310</v>
      </c>
      <c r="C17" s="1132">
        <v>1.32851919988882</v>
      </c>
    </row>
    <row r="18" spans="1:3" ht="12.75" customHeight="1">
      <c r="A18" s="1134" t="s">
        <v>1591</v>
      </c>
      <c r="B18" s="1133">
        <v>18598</v>
      </c>
      <c r="C18" s="1132">
        <v>1.279533924367285</v>
      </c>
    </row>
    <row r="19" spans="1:3" ht="12.75" customHeight="1">
      <c r="A19" s="1134" t="s">
        <v>1590</v>
      </c>
      <c r="B19" s="1133">
        <v>14332</v>
      </c>
      <c r="C19" s="1132">
        <v>0.9860350685037063</v>
      </c>
    </row>
    <row r="20" spans="1:3" ht="12.75" customHeight="1">
      <c r="A20" s="1134" t="s">
        <v>1589</v>
      </c>
      <c r="B20" s="1133">
        <v>13857</v>
      </c>
      <c r="C20" s="1132">
        <v>0.9533552849745923</v>
      </c>
    </row>
    <row r="21" spans="1:3" ht="12.75" customHeight="1">
      <c r="A21" s="1134" t="s">
        <v>1588</v>
      </c>
      <c r="B21" s="1133">
        <v>12894</v>
      </c>
      <c r="C21" s="1132">
        <v>0.887101323840831</v>
      </c>
    </row>
    <row r="22" spans="1:3" ht="12.75" customHeight="1">
      <c r="A22" s="1134" t="s">
        <v>1587</v>
      </c>
      <c r="B22" s="1133">
        <v>10233</v>
      </c>
      <c r="C22" s="1132">
        <v>0.7040257365335212</v>
      </c>
    </row>
    <row r="23" spans="1:3" ht="12.75" customHeight="1">
      <c r="A23" s="1134" t="s">
        <v>1586</v>
      </c>
      <c r="B23" s="1133">
        <v>9575</v>
      </c>
      <c r="C23" s="1132">
        <v>0.6587556364026644</v>
      </c>
    </row>
    <row r="24" spans="1:3" ht="12.75" customHeight="1">
      <c r="A24" s="1134" t="s">
        <v>1585</v>
      </c>
      <c r="B24" s="1133">
        <v>6752</v>
      </c>
      <c r="C24" s="1132">
        <v>0.46453452292332015</v>
      </c>
    </row>
    <row r="25" spans="1:3" ht="12.75" customHeight="1">
      <c r="A25" s="1134" t="s">
        <v>1584</v>
      </c>
      <c r="B25" s="1133">
        <v>6442</v>
      </c>
      <c r="C25" s="1132">
        <v>0.4432066641990563</v>
      </c>
    </row>
    <row r="26" spans="1:3" ht="12.75" customHeight="1">
      <c r="A26" s="1134" t="s">
        <v>1583</v>
      </c>
      <c r="B26" s="1133">
        <v>5837</v>
      </c>
      <c r="C26" s="1132">
        <v>0.40158293991460603</v>
      </c>
    </row>
    <row r="27" spans="1:3" ht="12.75" customHeight="1">
      <c r="A27" s="1134" t="s">
        <v>1582</v>
      </c>
      <c r="B27" s="1133">
        <v>4337</v>
      </c>
      <c r="C27" s="1132">
        <v>0.29838362350687786</v>
      </c>
    </row>
    <row r="28" spans="1:3" ht="12.75" customHeight="1">
      <c r="A28" s="1134" t="s">
        <v>1581</v>
      </c>
      <c r="B28" s="1133">
        <v>4297</v>
      </c>
      <c r="C28" s="1132">
        <v>0.29563164173600515</v>
      </c>
    </row>
    <row r="29" spans="1:5" ht="12.75" customHeight="1">
      <c r="A29" s="1134" t="s">
        <v>1580</v>
      </c>
      <c r="B29" s="1133">
        <v>4195</v>
      </c>
      <c r="C29" s="1132">
        <v>0.2886140882202796</v>
      </c>
      <c r="E29" s="557"/>
    </row>
    <row r="30" spans="1:3" ht="12.75" customHeight="1">
      <c r="A30" s="1134" t="s">
        <v>1579</v>
      </c>
      <c r="B30" s="1133">
        <v>3054</v>
      </c>
      <c r="C30" s="1132">
        <v>0.21011380820613446</v>
      </c>
    </row>
    <row r="31" spans="1:3" ht="12.75" customHeight="1">
      <c r="A31" s="1134" t="s">
        <v>1578</v>
      </c>
      <c r="B31" s="1133">
        <v>2808</v>
      </c>
      <c r="C31" s="1132">
        <v>0.19318912031526703</v>
      </c>
    </row>
    <row r="32" spans="1:3" ht="12.75" customHeight="1">
      <c r="A32" s="1134" t="s">
        <v>1577</v>
      </c>
      <c r="B32" s="1133">
        <v>2803</v>
      </c>
      <c r="C32" s="1132">
        <v>0.19284512259390793</v>
      </c>
    </row>
    <row r="33" spans="1:3" ht="12.75" customHeight="1">
      <c r="A33" s="1134" t="s">
        <v>1576</v>
      </c>
      <c r="B33" s="1133">
        <v>2739</v>
      </c>
      <c r="C33" s="1132">
        <v>0.18844195176051154</v>
      </c>
    </row>
    <row r="34" spans="1:3" ht="12.75" customHeight="1">
      <c r="A34" s="1134" t="s">
        <v>1575</v>
      </c>
      <c r="B34" s="1133">
        <v>2667</v>
      </c>
      <c r="C34" s="1132">
        <v>0.1834883845729406</v>
      </c>
    </row>
    <row r="35" spans="1:3" ht="12.75" customHeight="1">
      <c r="A35" s="1134" t="s">
        <v>1574</v>
      </c>
      <c r="B35" s="1133">
        <v>2554</v>
      </c>
      <c r="C35" s="1132">
        <v>0.17571403607022507</v>
      </c>
    </row>
    <row r="36" spans="1:3" ht="12.75" customHeight="1">
      <c r="A36" s="1134" t="s">
        <v>1573</v>
      </c>
      <c r="B36" s="1133">
        <v>2522</v>
      </c>
      <c r="C36" s="1132">
        <v>0.17351245065352688</v>
      </c>
    </row>
    <row r="37" spans="1:3" ht="12.75" customHeight="1">
      <c r="A37" s="1134" t="s">
        <v>1572</v>
      </c>
      <c r="B37" s="1133">
        <v>2392</v>
      </c>
      <c r="C37" s="1132">
        <v>0.16456850989819044</v>
      </c>
    </row>
    <row r="38" spans="1:3" ht="12.75" customHeight="1">
      <c r="A38" s="484"/>
      <c r="B38" s="1131"/>
      <c r="C38" s="1130"/>
    </row>
    <row r="39" ht="12.75" customHeight="1"/>
    <row r="40" ht="12.75" customHeight="1">
      <c r="A40" s="94" t="s">
        <v>1571</v>
      </c>
    </row>
    <row r="41" ht="12.75" customHeight="1">
      <c r="A41" s="336" t="s">
        <v>1570</v>
      </c>
    </row>
    <row r="42" ht="12.75" customHeight="1">
      <c r="A42" s="94" t="s">
        <v>1569</v>
      </c>
    </row>
    <row r="43" ht="12.75" customHeight="1">
      <c r="A43" s="96" t="s">
        <v>1568</v>
      </c>
    </row>
    <row r="44" ht="12.75" customHeight="1">
      <c r="A44" s="336" t="s">
        <v>1567</v>
      </c>
    </row>
    <row r="45" ht="12.75" customHeight="1">
      <c r="A45" s="336" t="s">
        <v>1566</v>
      </c>
    </row>
    <row r="46" ht="12.75" customHeight="1"/>
    <row r="47" ht="12.75" customHeight="1"/>
    <row r="48" ht="12.75" customHeight="1"/>
    <row r="49"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41.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
    </sheetView>
  </sheetViews>
  <sheetFormatPr defaultColWidth="9.140625" defaultRowHeight="12.75"/>
  <cols>
    <col min="1" max="1" width="44.57421875" style="88" customWidth="1"/>
    <col min="2" max="3" width="17.7109375" style="275" customWidth="1"/>
    <col min="4" max="16384" width="9.140625" style="88" customWidth="1"/>
  </cols>
  <sheetData>
    <row r="1" spans="1:3" s="294" customFormat="1" ht="15.75">
      <c r="A1" s="128" t="s">
        <v>1624</v>
      </c>
      <c r="B1" s="149"/>
      <c r="C1" s="149"/>
    </row>
    <row r="2" spans="1:3" s="294" customFormat="1" ht="12.75" customHeight="1">
      <c r="A2" s="128" t="s">
        <v>34</v>
      </c>
      <c r="B2" s="149"/>
      <c r="C2" s="149"/>
    </row>
    <row r="3" spans="1:3" ht="12.75">
      <c r="A3" s="109" t="s">
        <v>1492</v>
      </c>
      <c r="B3" s="291"/>
      <c r="C3" s="291"/>
    </row>
    <row r="4" spans="1:3" ht="13.5" thickBot="1">
      <c r="A4" s="357"/>
      <c r="B4" s="357"/>
      <c r="C4" s="357"/>
    </row>
    <row r="5" spans="1:3" s="353" customFormat="1" ht="24" customHeight="1" thickTop="1">
      <c r="A5" s="431" t="s">
        <v>1623</v>
      </c>
      <c r="B5" s="1147" t="s">
        <v>2</v>
      </c>
      <c r="C5" s="1146" t="s">
        <v>1370</v>
      </c>
    </row>
    <row r="6" spans="1:2" ht="12.75">
      <c r="A6" s="422"/>
      <c r="B6" s="1145"/>
    </row>
    <row r="7" spans="1:3" ht="12.75">
      <c r="A7" s="323" t="s">
        <v>0</v>
      </c>
      <c r="B7" s="341">
        <v>1441553</v>
      </c>
      <c r="C7" s="448">
        <f>B7/$B$7*100</f>
        <v>100</v>
      </c>
    </row>
    <row r="8" spans="1:3" ht="12.75">
      <c r="A8" s="420"/>
      <c r="B8" s="344"/>
      <c r="C8" s="446"/>
    </row>
    <row r="9" spans="1:3" ht="12.75">
      <c r="A9" s="111" t="s">
        <v>1612</v>
      </c>
      <c r="B9" s="344">
        <v>1171208</v>
      </c>
      <c r="C9" s="455">
        <f aca="true" t="shared" si="0" ref="C9:C22">B9/$B$7*100</f>
        <v>81.24626704671975</v>
      </c>
    </row>
    <row r="10" spans="1:3" ht="12.75">
      <c r="A10" s="171" t="s">
        <v>1622</v>
      </c>
      <c r="B10" s="344">
        <v>745499</v>
      </c>
      <c r="C10" s="455">
        <f t="shared" si="0"/>
        <v>51.7149907079379</v>
      </c>
    </row>
    <row r="11" spans="1:3" ht="12.75">
      <c r="A11" s="171" t="s">
        <v>1621</v>
      </c>
      <c r="B11" s="344">
        <v>384505</v>
      </c>
      <c r="C11" s="455">
        <f t="shared" si="0"/>
        <v>26.672970053823896</v>
      </c>
    </row>
    <row r="12" spans="1:3" ht="12.75">
      <c r="A12" s="181" t="s">
        <v>1620</v>
      </c>
      <c r="B12" s="344">
        <v>60949</v>
      </c>
      <c r="C12" s="455">
        <f t="shared" si="0"/>
        <v>4.228009653477882</v>
      </c>
    </row>
    <row r="13" spans="1:3" ht="12.75">
      <c r="A13" s="181" t="s">
        <v>1619</v>
      </c>
      <c r="B13" s="344">
        <v>68542</v>
      </c>
      <c r="C13" s="455">
        <f t="shared" si="0"/>
        <v>4.754733263362498</v>
      </c>
    </row>
    <row r="14" spans="1:3" ht="12.75">
      <c r="A14" s="181" t="s">
        <v>1618</v>
      </c>
      <c r="B14" s="344">
        <v>91741</v>
      </c>
      <c r="C14" s="455">
        <f t="shared" si="0"/>
        <v>6.364039338130474</v>
      </c>
    </row>
    <row r="15" spans="1:3" ht="12.75">
      <c r="A15" s="181" t="s">
        <v>1617</v>
      </c>
      <c r="B15" s="344">
        <v>163273</v>
      </c>
      <c r="C15" s="455">
        <f t="shared" si="0"/>
        <v>11.326187798853041</v>
      </c>
    </row>
    <row r="16" spans="1:3" ht="12.75">
      <c r="A16" s="171" t="s">
        <v>1616</v>
      </c>
      <c r="B16" s="344">
        <v>41204</v>
      </c>
      <c r="C16" s="455">
        <f t="shared" si="0"/>
        <v>2.858306284957959</v>
      </c>
    </row>
    <row r="17" spans="1:3" ht="12.75">
      <c r="A17" s="181" t="s">
        <v>1615</v>
      </c>
      <c r="B17" s="344">
        <v>2264</v>
      </c>
      <c r="C17" s="455">
        <f t="shared" si="0"/>
        <v>0.1570528450913702</v>
      </c>
    </row>
    <row r="18" spans="1:3" ht="12.75">
      <c r="A18" s="181" t="s">
        <v>1614</v>
      </c>
      <c r="B18" s="344">
        <v>6670</v>
      </c>
      <c r="C18" s="455">
        <f t="shared" si="0"/>
        <v>0.46269544026477</v>
      </c>
    </row>
    <row r="19" spans="1:3" ht="12.75">
      <c r="A19" s="181" t="s">
        <v>1613</v>
      </c>
      <c r="B19" s="344">
        <v>32270</v>
      </c>
      <c r="C19" s="455">
        <f t="shared" si="0"/>
        <v>2.2385579996018183</v>
      </c>
    </row>
    <row r="20" spans="1:3" ht="12.75">
      <c r="A20" s="111" t="s">
        <v>1611</v>
      </c>
      <c r="B20" s="344">
        <v>270345</v>
      </c>
      <c r="C20" s="455">
        <f t="shared" si="0"/>
        <v>18.75373295328025</v>
      </c>
    </row>
    <row r="21" spans="1:3" ht="12.75">
      <c r="A21" s="171" t="s">
        <v>1610</v>
      </c>
      <c r="B21" s="344">
        <v>166389</v>
      </c>
      <c r="C21" s="455">
        <f t="shared" si="0"/>
        <v>11.542343569747349</v>
      </c>
    </row>
    <row r="22" spans="1:3" ht="12.75">
      <c r="A22" s="171" t="s">
        <v>1609</v>
      </c>
      <c r="B22" s="344">
        <v>103956</v>
      </c>
      <c r="C22" s="455">
        <f t="shared" si="0"/>
        <v>7.211389383532898</v>
      </c>
    </row>
    <row r="23" spans="1:3" ht="12.75">
      <c r="A23" s="111"/>
      <c r="B23" s="344"/>
      <c r="C23" s="455"/>
    </row>
    <row r="24" spans="1:3" ht="12.75">
      <c r="A24" s="323" t="s">
        <v>1260</v>
      </c>
      <c r="B24" s="344">
        <v>1137352</v>
      </c>
      <c r="C24" s="455">
        <f>B24/$B$24*100</f>
        <v>100</v>
      </c>
    </row>
    <row r="25" spans="1:3" ht="12.75">
      <c r="A25" s="111"/>
      <c r="B25" s="344"/>
      <c r="C25" s="455"/>
    </row>
    <row r="26" spans="1:3" ht="12.75">
      <c r="A26" s="111" t="s">
        <v>1612</v>
      </c>
      <c r="B26" s="344">
        <v>882101</v>
      </c>
      <c r="C26" s="455">
        <f>B26/$B$24*100</f>
        <v>77.55743164824962</v>
      </c>
    </row>
    <row r="27" spans="1:3" ht="12.75" customHeight="1">
      <c r="A27" s="111" t="s">
        <v>1611</v>
      </c>
      <c r="B27" s="344">
        <v>255251</v>
      </c>
      <c r="C27" s="455">
        <f>B27/$B$24*100</f>
        <v>22.44256835175038</v>
      </c>
    </row>
    <row r="28" spans="1:3" ht="12.75" customHeight="1">
      <c r="A28" s="171" t="s">
        <v>1610</v>
      </c>
      <c r="B28" s="344">
        <v>161918</v>
      </c>
      <c r="C28" s="455">
        <f>B28/$B$24*100</f>
        <v>14.23640174721634</v>
      </c>
    </row>
    <row r="29" spans="1:3" ht="12.75" customHeight="1">
      <c r="A29" s="171" t="s">
        <v>1609</v>
      </c>
      <c r="B29" s="344">
        <v>93333</v>
      </c>
      <c r="C29" s="455">
        <f>B29/$B$24*100</f>
        <v>8.20616660453404</v>
      </c>
    </row>
    <row r="30" spans="1:3" ht="12.75">
      <c r="A30" s="342"/>
      <c r="B30" s="1144" t="s">
        <v>34</v>
      </c>
      <c r="C30" s="1143"/>
    </row>
    <row r="32" spans="1:3" ht="12.75">
      <c r="A32" s="96" t="s">
        <v>1608</v>
      </c>
      <c r="B32" s="88"/>
      <c r="C32" s="88"/>
    </row>
    <row r="33" spans="1:3" ht="12.75">
      <c r="A33" s="96" t="s">
        <v>1607</v>
      </c>
      <c r="B33" s="88"/>
      <c r="C33" s="88"/>
    </row>
    <row r="34" spans="1:3" ht="12.75">
      <c r="A34" s="336" t="s">
        <v>1606</v>
      </c>
      <c r="B34" s="88"/>
      <c r="C34" s="88"/>
    </row>
    <row r="35" spans="1:3" ht="12.75">
      <c r="A35" s="336" t="s">
        <v>34</v>
      </c>
      <c r="B35" s="88"/>
      <c r="C35" s="88"/>
    </row>
    <row r="36" s="275" customFormat="1" ht="12.75" customHeight="1">
      <c r="A36" s="88"/>
    </row>
    <row r="37" s="275" customFormat="1" ht="12.75" customHeight="1">
      <c r="A37" s="8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42.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9.140625" style="62" customWidth="1"/>
    <col min="2" max="2" width="42.8515625" style="88" customWidth="1"/>
    <col min="3" max="4" width="16.00390625" style="88" customWidth="1"/>
    <col min="5" max="16384" width="9.140625" style="88" customWidth="1"/>
  </cols>
  <sheetData>
    <row r="1" spans="1:4" ht="15.75">
      <c r="A1" s="128" t="s">
        <v>1655</v>
      </c>
      <c r="B1" s="291"/>
      <c r="C1" s="291"/>
      <c r="D1" s="291"/>
    </row>
    <row r="2" spans="1:4" ht="15.75">
      <c r="A2" s="758" t="s">
        <v>1654</v>
      </c>
      <c r="B2" s="291"/>
      <c r="C2" s="291"/>
      <c r="D2" s="291"/>
    </row>
    <row r="3" spans="1:4" ht="12.75" customHeight="1">
      <c r="A3" s="244" t="s">
        <v>34</v>
      </c>
      <c r="B3" s="149"/>
      <c r="C3" s="291"/>
      <c r="D3" s="291"/>
    </row>
    <row r="4" spans="1:4" ht="12.75" customHeight="1">
      <c r="A4" s="1157" t="s">
        <v>1653</v>
      </c>
      <c r="B4" s="149"/>
      <c r="C4" s="291"/>
      <c r="D4" s="291"/>
    </row>
    <row r="5" spans="1:4" ht="12.75" customHeight="1">
      <c r="A5" s="1157" t="s">
        <v>1652</v>
      </c>
      <c r="B5" s="149"/>
      <c r="C5" s="291"/>
      <c r="D5" s="291"/>
    </row>
    <row r="6" ht="12.75" customHeight="1">
      <c r="A6" s="1156" t="s">
        <v>1651</v>
      </c>
    </row>
    <row r="7" ht="12.75" customHeight="1">
      <c r="A7" s="1156" t="s">
        <v>1650</v>
      </c>
    </row>
    <row r="8" ht="12.75" customHeight="1" thickBot="1">
      <c r="A8" s="1155"/>
    </row>
    <row r="9" spans="1:4" ht="24" customHeight="1" thickTop="1">
      <c r="A9" s="679" t="s">
        <v>1649</v>
      </c>
      <c r="B9" s="431" t="s">
        <v>1648</v>
      </c>
      <c r="C9" s="356" t="s">
        <v>2</v>
      </c>
      <c r="D9" s="430" t="s">
        <v>1647</v>
      </c>
    </row>
    <row r="10" spans="1:4" ht="12.75" customHeight="1">
      <c r="A10" s="78"/>
      <c r="B10" s="1154"/>
      <c r="C10" s="767"/>
      <c r="D10" s="423"/>
    </row>
    <row r="11" spans="1:4" ht="12.75" customHeight="1">
      <c r="A11" s="78"/>
      <c r="B11" s="1153" t="s">
        <v>118</v>
      </c>
      <c r="C11" s="341">
        <v>264741</v>
      </c>
      <c r="D11" s="448">
        <v>100</v>
      </c>
    </row>
    <row r="12" spans="1:4" ht="12.75" customHeight="1">
      <c r="A12" s="78"/>
      <c r="B12" s="1153"/>
      <c r="C12" s="344"/>
      <c r="D12" s="446"/>
    </row>
    <row r="13" spans="1:4" ht="12.75" customHeight="1">
      <c r="A13" s="590">
        <v>1</v>
      </c>
      <c r="B13" s="1152" t="s">
        <v>1646</v>
      </c>
      <c r="C13" s="344">
        <v>117665</v>
      </c>
      <c r="D13" s="455">
        <v>44.44532580899823</v>
      </c>
    </row>
    <row r="14" spans="1:4" ht="12.75">
      <c r="A14" s="590">
        <v>2</v>
      </c>
      <c r="B14" s="1152" t="s">
        <v>1645</v>
      </c>
      <c r="C14" s="344">
        <v>22550</v>
      </c>
      <c r="D14" s="455">
        <v>8.517758866212638</v>
      </c>
    </row>
    <row r="15" spans="1:4" ht="12.75">
      <c r="A15" s="590">
        <v>3</v>
      </c>
      <c r="B15" s="1152" t="s">
        <v>1644</v>
      </c>
      <c r="C15" s="344">
        <v>19205</v>
      </c>
      <c r="D15" s="455">
        <v>7.254259823752271</v>
      </c>
    </row>
    <row r="16" spans="1:4" ht="12.75">
      <c r="A16" s="590">
        <v>4</v>
      </c>
      <c r="B16" s="1152" t="s">
        <v>1643</v>
      </c>
      <c r="C16" s="344">
        <v>17657</v>
      </c>
      <c r="D16" s="455">
        <v>6.669537396927564</v>
      </c>
    </row>
    <row r="17" spans="1:4" ht="12.75">
      <c r="A17" s="590">
        <v>5</v>
      </c>
      <c r="B17" s="1152" t="s">
        <v>1642</v>
      </c>
      <c r="C17" s="344">
        <v>14910</v>
      </c>
      <c r="D17" s="455">
        <v>5.631919498679841</v>
      </c>
    </row>
    <row r="18" spans="1:4" ht="12.75">
      <c r="A18" s="590">
        <v>6</v>
      </c>
      <c r="B18" s="1152" t="s">
        <v>1641</v>
      </c>
      <c r="C18" s="344">
        <v>10558</v>
      </c>
      <c r="D18" s="455">
        <v>3.9880486966506887</v>
      </c>
    </row>
    <row r="19" spans="1:4" ht="12.75">
      <c r="A19" s="590">
        <v>7</v>
      </c>
      <c r="B19" s="1152" t="s">
        <v>1640</v>
      </c>
      <c r="C19" s="344">
        <v>9683</v>
      </c>
      <c r="D19" s="455">
        <v>3.657536988981684</v>
      </c>
    </row>
    <row r="20" spans="1:4" ht="12.75">
      <c r="A20" s="590">
        <v>8</v>
      </c>
      <c r="B20" s="1152" t="s">
        <v>1639</v>
      </c>
      <c r="C20" s="344">
        <v>5050</v>
      </c>
      <c r="D20" s="455">
        <v>1.9075247128325419</v>
      </c>
    </row>
    <row r="21" spans="1:4" ht="12.75">
      <c r="A21" s="590">
        <v>9</v>
      </c>
      <c r="B21" s="1152" t="s">
        <v>1638</v>
      </c>
      <c r="C21" s="344">
        <v>4931</v>
      </c>
      <c r="D21" s="455">
        <v>1.8625751205895575</v>
      </c>
    </row>
    <row r="22" spans="1:4" ht="12.75">
      <c r="A22" s="590">
        <v>10</v>
      </c>
      <c r="B22" s="1152" t="s">
        <v>1637</v>
      </c>
      <c r="C22" s="344">
        <v>4310</v>
      </c>
      <c r="D22" s="455">
        <v>1.6280062400610407</v>
      </c>
    </row>
    <row r="23" spans="1:4" ht="12.75">
      <c r="A23" s="590">
        <v>11</v>
      </c>
      <c r="B23" s="1152" t="s">
        <v>1636</v>
      </c>
      <c r="C23" s="344">
        <v>3031</v>
      </c>
      <c r="D23" s="455">
        <v>1.1448925553654326</v>
      </c>
    </row>
    <row r="24" spans="1:4" ht="12.75">
      <c r="A24" s="590">
        <v>12</v>
      </c>
      <c r="B24" s="1152" t="s">
        <v>1635</v>
      </c>
      <c r="C24" s="344">
        <v>2871</v>
      </c>
      <c r="D24" s="455">
        <v>1.0844561288202432</v>
      </c>
    </row>
    <row r="25" spans="1:4" ht="12.75">
      <c r="A25" s="590">
        <v>13</v>
      </c>
      <c r="B25" s="1152" t="s">
        <v>1634</v>
      </c>
      <c r="C25" s="344">
        <v>2688</v>
      </c>
      <c r="D25" s="455">
        <v>1.0153319659591828</v>
      </c>
    </row>
    <row r="26" spans="1:4" ht="12.75">
      <c r="A26" s="590">
        <v>14</v>
      </c>
      <c r="B26" s="1152" t="s">
        <v>1633</v>
      </c>
      <c r="C26" s="344">
        <v>1442</v>
      </c>
      <c r="D26" s="455">
        <v>0.5446832942385199</v>
      </c>
    </row>
    <row r="27" spans="1:4" ht="12.75">
      <c r="A27" s="590">
        <v>15</v>
      </c>
      <c r="B27" s="1152" t="s">
        <v>1632</v>
      </c>
      <c r="C27" s="344">
        <v>1310</v>
      </c>
      <c r="D27" s="455">
        <v>0.49482324233873864</v>
      </c>
    </row>
    <row r="28" spans="1:4" ht="12.75">
      <c r="A28" s="590">
        <v>16</v>
      </c>
      <c r="B28" s="1152" t="s">
        <v>1631</v>
      </c>
      <c r="C28" s="344">
        <v>1279</v>
      </c>
      <c r="D28" s="455">
        <v>0.4831136846956081</v>
      </c>
    </row>
    <row r="29" spans="1:4" ht="12.75">
      <c r="A29" s="590">
        <v>17</v>
      </c>
      <c r="B29" s="1152" t="s">
        <v>1630</v>
      </c>
      <c r="C29" s="344">
        <v>1189</v>
      </c>
      <c r="D29" s="455">
        <v>0.4491181947639391</v>
      </c>
    </row>
    <row r="30" spans="1:4" ht="12.75">
      <c r="A30" s="590">
        <v>18</v>
      </c>
      <c r="B30" s="1152" t="s">
        <v>1629</v>
      </c>
      <c r="C30" s="344">
        <v>1132</v>
      </c>
      <c r="D30" s="455">
        <v>0.42758771780721533</v>
      </c>
    </row>
    <row r="31" spans="1:4" ht="12.75">
      <c r="A31" s="590">
        <v>19</v>
      </c>
      <c r="B31" s="1152" t="s">
        <v>1628</v>
      </c>
      <c r="C31" s="344">
        <v>1105</v>
      </c>
      <c r="D31" s="455">
        <v>0.41738907082771465</v>
      </c>
    </row>
    <row r="32" spans="1:4" ht="12.75">
      <c r="A32" s="69"/>
      <c r="B32" s="1151" t="s">
        <v>34</v>
      </c>
      <c r="C32" s="1150" t="s">
        <v>34</v>
      </c>
      <c r="D32" s="1149" t="s">
        <v>34</v>
      </c>
    </row>
    <row r="33" ht="12.75" customHeight="1"/>
    <row r="34" ht="12.75" customHeight="1">
      <c r="A34" s="628" t="s">
        <v>1627</v>
      </c>
    </row>
    <row r="35" ht="12.75" customHeight="1">
      <c r="A35" s="1148" t="s">
        <v>1626</v>
      </c>
    </row>
    <row r="36" ht="12.75" customHeight="1">
      <c r="A36" s="1148" t="s">
        <v>1625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43.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4.7109375" style="97" customWidth="1"/>
    <col min="2" max="5" width="12.28125" style="88" customWidth="1"/>
    <col min="6" max="6" width="9.140625" style="88" customWidth="1"/>
    <col min="7" max="7" width="10.57421875" style="88" bestFit="1" customWidth="1"/>
    <col min="8" max="16384" width="9.140625" style="88" customWidth="1"/>
  </cols>
  <sheetData>
    <row r="1" spans="1:5" ht="15.75">
      <c r="A1" s="128" t="s">
        <v>1667</v>
      </c>
      <c r="B1" s="291"/>
      <c r="C1" s="291"/>
      <c r="D1" s="291"/>
      <c r="E1" s="291"/>
    </row>
    <row r="2" spans="1:5" ht="15.75">
      <c r="A2" s="758" t="s">
        <v>1683</v>
      </c>
      <c r="B2" s="291"/>
      <c r="C2" s="291"/>
      <c r="D2" s="291"/>
      <c r="E2" s="291"/>
    </row>
    <row r="3" spans="1:5" ht="12.75">
      <c r="A3" s="109" t="s">
        <v>34</v>
      </c>
      <c r="B3" s="291"/>
      <c r="C3" s="291"/>
      <c r="D3" s="291"/>
      <c r="E3" s="291"/>
    </row>
    <row r="4" spans="1:5" ht="12.75">
      <c r="A4" s="109" t="s">
        <v>1682</v>
      </c>
      <c r="B4" s="291"/>
      <c r="C4" s="291"/>
      <c r="D4" s="291"/>
      <c r="E4" s="291"/>
    </row>
    <row r="5" spans="1:5" ht="13.5" thickBot="1">
      <c r="A5" s="1175" t="s">
        <v>34</v>
      </c>
      <c r="B5" s="291"/>
      <c r="C5" s="291"/>
      <c r="D5" s="291"/>
      <c r="E5" s="291"/>
    </row>
    <row r="6" spans="1:5" s="749" customFormat="1" ht="34.5" customHeight="1" thickTop="1">
      <c r="A6" s="287" t="s">
        <v>1681</v>
      </c>
      <c r="B6" s="1174" t="s">
        <v>118</v>
      </c>
      <c r="C6" s="1173" t="s">
        <v>1680</v>
      </c>
      <c r="D6" s="1172" t="s">
        <v>1679</v>
      </c>
      <c r="E6" s="286" t="s">
        <v>1678</v>
      </c>
    </row>
    <row r="7" spans="1:5" ht="12.75">
      <c r="A7" s="744"/>
      <c r="B7" s="1171"/>
      <c r="C7" s="1170"/>
      <c r="D7" s="1169"/>
      <c r="E7" s="1168"/>
    </row>
    <row r="8" spans="1:5" ht="12.75">
      <c r="A8" s="323" t="s">
        <v>118</v>
      </c>
      <c r="B8" s="196">
        <v>1360333</v>
      </c>
      <c r="C8" s="874">
        <v>222981</v>
      </c>
      <c r="D8" s="873">
        <v>854785</v>
      </c>
      <c r="E8" s="194">
        <v>282567</v>
      </c>
    </row>
    <row r="9" spans="1:5" ht="12.75">
      <c r="A9" s="111"/>
      <c r="B9" s="209"/>
      <c r="C9" s="876"/>
      <c r="D9" s="791"/>
      <c r="E9" s="207"/>
    </row>
    <row r="10" spans="1:5" ht="12.75">
      <c r="A10" s="1167" t="s">
        <v>1677</v>
      </c>
      <c r="B10" s="209">
        <v>1009310</v>
      </c>
      <c r="C10" s="876">
        <v>180218</v>
      </c>
      <c r="D10" s="791">
        <v>626710</v>
      </c>
      <c r="E10" s="207">
        <v>202382</v>
      </c>
    </row>
    <row r="11" spans="1:5" ht="12.75">
      <c r="A11" s="1167"/>
      <c r="B11" s="209"/>
      <c r="C11" s="876"/>
      <c r="D11" s="791"/>
      <c r="E11" s="207"/>
    </row>
    <row r="12" spans="1:10" ht="12.75">
      <c r="A12" s="1167" t="s">
        <v>1676</v>
      </c>
      <c r="B12" s="209">
        <v>32463</v>
      </c>
      <c r="C12" s="876">
        <v>4595</v>
      </c>
      <c r="D12" s="791">
        <v>24840</v>
      </c>
      <c r="E12" s="207">
        <v>3028</v>
      </c>
      <c r="G12" s="104"/>
      <c r="H12" s="104"/>
      <c r="I12" s="104"/>
      <c r="J12" s="104"/>
    </row>
    <row r="13" spans="1:9" ht="12.75" customHeight="1">
      <c r="A13" s="1166" t="s">
        <v>1672</v>
      </c>
      <c r="B13" s="209">
        <v>26323</v>
      </c>
      <c r="C13" s="876">
        <v>4115</v>
      </c>
      <c r="D13" s="791">
        <v>20029</v>
      </c>
      <c r="E13" s="207">
        <v>2179</v>
      </c>
      <c r="F13" s="104"/>
      <c r="G13" s="104"/>
      <c r="H13" s="104"/>
      <c r="I13" s="104"/>
    </row>
    <row r="14" spans="1:9" ht="12.75" customHeight="1">
      <c r="A14" s="1166" t="s">
        <v>1671</v>
      </c>
      <c r="B14" s="209">
        <v>6140</v>
      </c>
      <c r="C14" s="876">
        <v>480</v>
      </c>
      <c r="D14" s="791">
        <v>4811</v>
      </c>
      <c r="E14" s="207">
        <v>849</v>
      </c>
      <c r="F14" s="104"/>
      <c r="G14" s="104"/>
      <c r="H14" s="104"/>
      <c r="I14" s="104"/>
    </row>
    <row r="15" spans="1:9" ht="12.75" customHeight="1">
      <c r="A15" s="1165" t="s">
        <v>1670</v>
      </c>
      <c r="B15" s="209">
        <v>4456</v>
      </c>
      <c r="C15" s="876">
        <v>469</v>
      </c>
      <c r="D15" s="791">
        <v>3767</v>
      </c>
      <c r="E15" s="207">
        <v>220</v>
      </c>
      <c r="F15" s="104"/>
      <c r="G15" s="104"/>
      <c r="H15" s="104"/>
      <c r="I15" s="104"/>
    </row>
    <row r="16" spans="1:9" ht="12.75" customHeight="1">
      <c r="A16" s="1165" t="s">
        <v>1669</v>
      </c>
      <c r="B16" s="209">
        <v>1554</v>
      </c>
      <c r="C16" s="1164" t="s">
        <v>137</v>
      </c>
      <c r="D16" s="791">
        <v>1009</v>
      </c>
      <c r="E16" s="207">
        <v>545</v>
      </c>
      <c r="F16" s="104"/>
      <c r="G16" s="104"/>
      <c r="H16" s="104"/>
      <c r="I16" s="104"/>
    </row>
    <row r="17" spans="1:9" ht="12.75" customHeight="1">
      <c r="A17" s="1165" t="s">
        <v>1668</v>
      </c>
      <c r="B17" s="209">
        <v>130</v>
      </c>
      <c r="C17" s="876">
        <v>11</v>
      </c>
      <c r="D17" s="791">
        <v>35</v>
      </c>
      <c r="E17" s="207">
        <v>84</v>
      </c>
      <c r="F17" s="104"/>
      <c r="G17" s="104"/>
      <c r="H17" s="104"/>
      <c r="I17" s="104"/>
    </row>
    <row r="18" spans="1:5" ht="12.75" customHeight="1">
      <c r="A18" s="1166"/>
      <c r="B18" s="209"/>
      <c r="C18" s="876"/>
      <c r="D18" s="791"/>
      <c r="E18" s="207"/>
    </row>
    <row r="19" spans="1:10" ht="12.75" customHeight="1">
      <c r="A19" s="1167" t="s">
        <v>1675</v>
      </c>
      <c r="B19" s="209">
        <v>18777</v>
      </c>
      <c r="C19" s="876">
        <v>1940</v>
      </c>
      <c r="D19" s="791">
        <v>13980</v>
      </c>
      <c r="E19" s="207">
        <v>2857</v>
      </c>
      <c r="G19" s="104"/>
      <c r="H19" s="104"/>
      <c r="I19" s="104"/>
      <c r="J19" s="104"/>
    </row>
    <row r="20" spans="1:9" ht="12.75" customHeight="1">
      <c r="A20" s="1166" t="s">
        <v>1672</v>
      </c>
      <c r="B20" s="209">
        <v>14601</v>
      </c>
      <c r="C20" s="876">
        <v>1362</v>
      </c>
      <c r="D20" s="791">
        <v>10882</v>
      </c>
      <c r="E20" s="207">
        <v>2357</v>
      </c>
      <c r="F20" s="104"/>
      <c r="G20" s="104"/>
      <c r="H20" s="104"/>
      <c r="I20" s="104"/>
    </row>
    <row r="21" spans="1:9" ht="12.75" customHeight="1">
      <c r="A21" s="1166" t="s">
        <v>1671</v>
      </c>
      <c r="B21" s="209">
        <v>4176</v>
      </c>
      <c r="C21" s="876">
        <v>578</v>
      </c>
      <c r="D21" s="791">
        <v>3098</v>
      </c>
      <c r="E21" s="207">
        <v>500</v>
      </c>
      <c r="F21" s="104"/>
      <c r="G21" s="104"/>
      <c r="H21" s="104"/>
      <c r="I21" s="104"/>
    </row>
    <row r="22" spans="1:9" ht="12.75" customHeight="1">
      <c r="A22" s="1165" t="s">
        <v>1670</v>
      </c>
      <c r="B22" s="209">
        <v>3407</v>
      </c>
      <c r="C22" s="876">
        <v>556</v>
      </c>
      <c r="D22" s="791">
        <v>2572</v>
      </c>
      <c r="E22" s="207">
        <v>279</v>
      </c>
      <c r="F22" s="104"/>
      <c r="G22" s="104"/>
      <c r="H22" s="104"/>
      <c r="I22" s="104"/>
    </row>
    <row r="23" spans="1:9" ht="12.75" customHeight="1">
      <c r="A23" s="1165" t="s">
        <v>1669</v>
      </c>
      <c r="B23" s="209">
        <v>695</v>
      </c>
      <c r="C23" s="876">
        <v>22</v>
      </c>
      <c r="D23" s="791">
        <v>467</v>
      </c>
      <c r="E23" s="207">
        <v>206</v>
      </c>
      <c r="F23" s="104"/>
      <c r="G23" s="104"/>
      <c r="H23" s="104"/>
      <c r="I23" s="104"/>
    </row>
    <row r="24" spans="1:9" ht="12.75" customHeight="1">
      <c r="A24" s="1165" t="s">
        <v>1668</v>
      </c>
      <c r="B24" s="209">
        <v>74</v>
      </c>
      <c r="C24" s="1164" t="s">
        <v>137</v>
      </c>
      <c r="D24" s="791">
        <v>59</v>
      </c>
      <c r="E24" s="207">
        <v>15</v>
      </c>
      <c r="F24" s="104"/>
      <c r="G24" s="104"/>
      <c r="H24" s="104"/>
      <c r="I24" s="104"/>
    </row>
    <row r="25" spans="1:5" ht="12.75" customHeight="1">
      <c r="A25" s="1166"/>
      <c r="B25" s="209"/>
      <c r="C25" s="876"/>
      <c r="D25" s="791"/>
      <c r="E25" s="207"/>
    </row>
    <row r="26" spans="1:10" ht="12.75" customHeight="1">
      <c r="A26" s="1167" t="s">
        <v>1674</v>
      </c>
      <c r="B26" s="209">
        <v>287736</v>
      </c>
      <c r="C26" s="876">
        <v>33913</v>
      </c>
      <c r="D26" s="791">
        <v>182138</v>
      </c>
      <c r="E26" s="207">
        <v>71685</v>
      </c>
      <c r="G26" s="104"/>
      <c r="H26" s="104"/>
      <c r="I26" s="104"/>
      <c r="J26" s="104"/>
    </row>
    <row r="27" spans="1:9" ht="12.75" customHeight="1">
      <c r="A27" s="1166" t="s">
        <v>1672</v>
      </c>
      <c r="B27" s="209">
        <v>150125</v>
      </c>
      <c r="C27" s="876">
        <v>27155</v>
      </c>
      <c r="D27" s="791">
        <v>98009</v>
      </c>
      <c r="E27" s="207">
        <v>24961</v>
      </c>
      <c r="F27" s="104"/>
      <c r="G27" s="104"/>
      <c r="H27" s="104"/>
      <c r="I27" s="104"/>
    </row>
    <row r="28" spans="1:9" ht="12.75" customHeight="1">
      <c r="A28" s="1166" t="s">
        <v>1671</v>
      </c>
      <c r="B28" s="209">
        <v>137611</v>
      </c>
      <c r="C28" s="876">
        <v>6758</v>
      </c>
      <c r="D28" s="791">
        <v>84129</v>
      </c>
      <c r="E28" s="207">
        <v>46724</v>
      </c>
      <c r="F28" s="104"/>
      <c r="G28" s="104"/>
      <c r="H28" s="104"/>
      <c r="I28" s="104"/>
    </row>
    <row r="29" spans="1:9" ht="12.75" customHeight="1">
      <c r="A29" s="1165" t="s">
        <v>1670</v>
      </c>
      <c r="B29" s="209">
        <v>83122</v>
      </c>
      <c r="C29" s="876">
        <v>4070</v>
      </c>
      <c r="D29" s="791">
        <v>57711</v>
      </c>
      <c r="E29" s="207">
        <v>21341</v>
      </c>
      <c r="F29" s="104"/>
      <c r="G29" s="104"/>
      <c r="H29" s="104"/>
      <c r="I29" s="104"/>
    </row>
    <row r="30" spans="1:9" ht="12.75" customHeight="1">
      <c r="A30" s="1165" t="s">
        <v>1669</v>
      </c>
      <c r="B30" s="209">
        <v>47404</v>
      </c>
      <c r="C30" s="876">
        <v>2516</v>
      </c>
      <c r="D30" s="791">
        <v>23122</v>
      </c>
      <c r="E30" s="207">
        <v>21766</v>
      </c>
      <c r="F30" s="104"/>
      <c r="G30" s="104"/>
      <c r="H30" s="104"/>
      <c r="I30" s="104"/>
    </row>
    <row r="31" spans="1:5" ht="12.75" customHeight="1">
      <c r="A31" s="1165" t="s">
        <v>1668</v>
      </c>
      <c r="B31" s="209">
        <v>7085</v>
      </c>
      <c r="C31" s="876">
        <v>172</v>
      </c>
      <c r="D31" s="791">
        <v>3296</v>
      </c>
      <c r="E31" s="207">
        <v>3617</v>
      </c>
    </row>
    <row r="32" spans="1:5" ht="12.75" customHeight="1">
      <c r="A32" s="1166"/>
      <c r="B32" s="209"/>
      <c r="C32" s="876"/>
      <c r="D32" s="791"/>
      <c r="E32" s="207"/>
    </row>
    <row r="33" spans="1:10" ht="12.75" customHeight="1">
      <c r="A33" s="1167" t="s">
        <v>1673</v>
      </c>
      <c r="B33" s="209">
        <v>12047</v>
      </c>
      <c r="C33" s="876">
        <v>2315</v>
      </c>
      <c r="D33" s="791">
        <v>7117</v>
      </c>
      <c r="E33" s="207">
        <v>2615</v>
      </c>
      <c r="G33" s="104"/>
      <c r="H33" s="104"/>
      <c r="I33" s="104"/>
      <c r="J33" s="104"/>
    </row>
    <row r="34" spans="1:9" ht="12.75" customHeight="1">
      <c r="A34" s="1166" t="s">
        <v>1672</v>
      </c>
      <c r="B34" s="209">
        <v>9642</v>
      </c>
      <c r="C34" s="876">
        <v>1903</v>
      </c>
      <c r="D34" s="791">
        <v>5785</v>
      </c>
      <c r="E34" s="207">
        <v>1954</v>
      </c>
      <c r="F34" s="104"/>
      <c r="G34" s="104"/>
      <c r="H34" s="104"/>
      <c r="I34" s="104"/>
    </row>
    <row r="35" spans="1:9" ht="12.75" customHeight="1">
      <c r="A35" s="1166" t="s">
        <v>1671</v>
      </c>
      <c r="B35" s="209">
        <v>2405</v>
      </c>
      <c r="C35" s="876">
        <v>412</v>
      </c>
      <c r="D35" s="791">
        <v>1332</v>
      </c>
      <c r="E35" s="207">
        <v>661</v>
      </c>
      <c r="F35" s="104"/>
      <c r="G35" s="104"/>
      <c r="H35" s="104"/>
      <c r="I35" s="104"/>
    </row>
    <row r="36" spans="1:9" ht="12.75" customHeight="1">
      <c r="A36" s="1165" t="s">
        <v>1670</v>
      </c>
      <c r="B36" s="209">
        <v>2308</v>
      </c>
      <c r="C36" s="876">
        <v>412</v>
      </c>
      <c r="D36" s="791">
        <v>1306</v>
      </c>
      <c r="E36" s="207">
        <v>590</v>
      </c>
      <c r="F36" s="104"/>
      <c r="G36" s="104"/>
      <c r="H36" s="104"/>
      <c r="I36" s="104"/>
    </row>
    <row r="37" spans="1:9" ht="12.75" customHeight="1">
      <c r="A37" s="1165" t="s">
        <v>1669</v>
      </c>
      <c r="B37" s="209">
        <v>97</v>
      </c>
      <c r="C37" s="1164" t="s">
        <v>137</v>
      </c>
      <c r="D37" s="791">
        <v>26</v>
      </c>
      <c r="E37" s="207">
        <v>71</v>
      </c>
      <c r="F37" s="104"/>
      <c r="G37" s="104"/>
      <c r="H37" s="104"/>
      <c r="I37" s="104"/>
    </row>
    <row r="38" spans="1:5" ht="12.75" customHeight="1">
      <c r="A38" s="1165" t="s">
        <v>1668</v>
      </c>
      <c r="B38" s="560" t="s">
        <v>137</v>
      </c>
      <c r="C38" s="1164" t="s">
        <v>137</v>
      </c>
      <c r="D38" s="1163" t="s">
        <v>137</v>
      </c>
      <c r="E38" s="77" t="s">
        <v>137</v>
      </c>
    </row>
    <row r="39" spans="1:5" ht="12.75">
      <c r="A39" s="102"/>
      <c r="B39" s="1162"/>
      <c r="C39" s="1161"/>
      <c r="D39" s="475"/>
      <c r="E39" s="98"/>
    </row>
    <row r="40" ht="12.75">
      <c r="A40" s="1160"/>
    </row>
    <row r="41" ht="12.75">
      <c r="A41" s="66" t="s">
        <v>308</v>
      </c>
    </row>
    <row r="42" ht="12.75">
      <c r="A42" s="66"/>
    </row>
    <row r="43" spans="1:5" ht="15.75">
      <c r="A43" s="128" t="s">
        <v>1667</v>
      </c>
      <c r="B43" s="291"/>
      <c r="C43" s="291"/>
      <c r="D43" s="291"/>
      <c r="E43" s="291"/>
    </row>
    <row r="44" spans="1:5" ht="15.75">
      <c r="A44" s="758" t="s">
        <v>2202</v>
      </c>
      <c r="B44" s="291"/>
      <c r="C44" s="291"/>
      <c r="D44" s="291"/>
      <c r="E44" s="291"/>
    </row>
    <row r="45" ht="12.75">
      <c r="A45" s="1160"/>
    </row>
    <row r="46" ht="12.75">
      <c r="A46" s="1159" t="s">
        <v>1666</v>
      </c>
    </row>
    <row r="47" ht="12.75">
      <c r="A47" s="339" t="s">
        <v>1665</v>
      </c>
    </row>
    <row r="48" ht="12.75">
      <c r="A48" s="339" t="s">
        <v>1664</v>
      </c>
    </row>
    <row r="49" ht="12.75">
      <c r="A49" s="339" t="s">
        <v>1663</v>
      </c>
    </row>
    <row r="50" ht="12.75">
      <c r="A50" s="339" t="s">
        <v>1662</v>
      </c>
    </row>
    <row r="51" ht="12.75">
      <c r="A51" s="1159" t="s">
        <v>1661</v>
      </c>
    </row>
    <row r="52" ht="12.75">
      <c r="A52" s="339" t="s">
        <v>1660</v>
      </c>
    </row>
    <row r="53" ht="12.75">
      <c r="A53" s="339" t="s">
        <v>1659</v>
      </c>
    </row>
    <row r="54" ht="12.75">
      <c r="A54" s="339" t="s">
        <v>1658</v>
      </c>
    </row>
    <row r="55" ht="12.75">
      <c r="A55" s="1158" t="s">
        <v>1657</v>
      </c>
    </row>
    <row r="56" ht="12.75">
      <c r="A56" s="1158" t="s">
        <v>1656</v>
      </c>
    </row>
    <row r="57" ht="12.75">
      <c r="A57" s="1158" t="s">
        <v>1625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rowBreaks count="1" manualBreakCount="1">
    <brk id="42" max="255" man="1"/>
  </rowBreaks>
</worksheet>
</file>

<file path=xl/worksheets/sheet44.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32.7109375" style="1177" customWidth="1"/>
    <col min="2" max="2" width="12.57421875" style="1176" customWidth="1"/>
    <col min="3" max="3" width="12.28125" style="1176" customWidth="1"/>
    <col min="4" max="4" width="15.57421875" style="1176" customWidth="1"/>
    <col min="5" max="5" width="11.8515625" style="1176" customWidth="1"/>
    <col min="6" max="7" width="14.7109375" style="1176" customWidth="1"/>
    <col min="8" max="16384" width="9.140625" style="1176" customWidth="1"/>
  </cols>
  <sheetData>
    <row r="1" spans="1:7" ht="15.75">
      <c r="A1" s="1187" t="s">
        <v>1693</v>
      </c>
      <c r="B1" s="1245"/>
      <c r="C1" s="1245"/>
      <c r="D1" s="1245"/>
      <c r="E1" s="1245"/>
      <c r="F1" s="1245"/>
      <c r="G1" s="1245"/>
    </row>
    <row r="2" spans="1:7" ht="15.75">
      <c r="A2" s="1187" t="s">
        <v>1707</v>
      </c>
      <c r="B2" s="1245"/>
      <c r="C2" s="1245"/>
      <c r="D2" s="1245"/>
      <c r="E2" s="1245"/>
      <c r="F2" s="1245"/>
      <c r="G2" s="1245"/>
    </row>
    <row r="3" spans="1:7" ht="11.25" customHeight="1">
      <c r="A3" s="1188" t="s">
        <v>34</v>
      </c>
      <c r="B3" s="1245"/>
      <c r="C3" s="1245"/>
      <c r="D3" s="1245"/>
      <c r="E3" s="1245"/>
      <c r="F3" s="1245"/>
      <c r="G3" s="1245"/>
    </row>
    <row r="4" spans="1:7" ht="12.75" customHeight="1">
      <c r="A4" s="1188" t="s">
        <v>1706</v>
      </c>
      <c r="B4" s="1245"/>
      <c r="C4" s="1245"/>
      <c r="D4" s="1245"/>
      <c r="E4" s="1245"/>
      <c r="F4" s="1245"/>
      <c r="G4" s="1245"/>
    </row>
    <row r="5" spans="1:7" ht="11.25" customHeight="1">
      <c r="A5" s="1246"/>
      <c r="B5" s="1245"/>
      <c r="C5" s="1245"/>
      <c r="D5" s="1245"/>
      <c r="E5" s="1245"/>
      <c r="F5" s="1245"/>
      <c r="G5" s="1245"/>
    </row>
    <row r="6" spans="1:7" s="1239" customFormat="1" ht="34.5" customHeight="1">
      <c r="A6" s="1241" t="s">
        <v>1086</v>
      </c>
      <c r="B6" s="1244" t="s">
        <v>118</v>
      </c>
      <c r="C6" s="1243" t="s">
        <v>1705</v>
      </c>
      <c r="D6" s="1242" t="s">
        <v>1704</v>
      </c>
      <c r="E6" s="1241" t="s">
        <v>1676</v>
      </c>
      <c r="F6" s="1241" t="s">
        <v>1703</v>
      </c>
      <c r="G6" s="1240" t="s">
        <v>1702</v>
      </c>
    </row>
    <row r="7" spans="1:7" ht="11.25" customHeight="1">
      <c r="A7" s="1238"/>
      <c r="B7" s="1237"/>
      <c r="C7" s="1235"/>
      <c r="D7" s="1236"/>
      <c r="E7" s="1235"/>
      <c r="F7" s="1235"/>
      <c r="G7" s="1234"/>
    </row>
    <row r="8" spans="1:7" ht="12.75" customHeight="1">
      <c r="A8" s="1206" t="s">
        <v>1701</v>
      </c>
      <c r="B8" s="1214"/>
      <c r="C8" s="1213"/>
      <c r="D8" s="1212"/>
      <c r="E8" s="1213"/>
      <c r="F8" s="1213"/>
      <c r="G8" s="1233"/>
    </row>
    <row r="9" spans="1:7" ht="11.25" customHeight="1">
      <c r="A9" s="1200"/>
      <c r="B9" s="1214"/>
      <c r="C9" s="1213"/>
      <c r="D9" s="1232"/>
      <c r="E9" s="1231"/>
      <c r="F9" s="1213"/>
      <c r="G9" s="1230"/>
    </row>
    <row r="10" spans="1:7" ht="12.75" customHeight="1">
      <c r="A10" s="1206" t="s">
        <v>118</v>
      </c>
      <c r="B10" s="1194">
        <v>1021687</v>
      </c>
      <c r="C10" s="1193">
        <v>739429</v>
      </c>
      <c r="D10" s="1192">
        <v>233361</v>
      </c>
      <c r="E10" s="1192">
        <v>23910</v>
      </c>
      <c r="F10" s="1192">
        <v>15817</v>
      </c>
      <c r="G10" s="1219">
        <v>9170</v>
      </c>
    </row>
    <row r="11" spans="1:7" ht="11.25" customHeight="1">
      <c r="A11" s="1200"/>
      <c r="B11" s="1214"/>
      <c r="C11" s="1213"/>
      <c r="D11" s="1232"/>
      <c r="E11" s="1232"/>
      <c r="F11" s="1232"/>
      <c r="G11" s="1230"/>
    </row>
    <row r="12" spans="1:7" ht="12.75" customHeight="1">
      <c r="A12" s="1224" t="s">
        <v>1700</v>
      </c>
      <c r="B12" s="1214">
        <v>72211</v>
      </c>
      <c r="C12" s="104">
        <v>31956</v>
      </c>
      <c r="D12" s="1212">
        <v>37276</v>
      </c>
      <c r="E12" s="1212">
        <v>1770</v>
      </c>
      <c r="F12" s="1212">
        <v>495</v>
      </c>
      <c r="G12" s="1211">
        <v>714</v>
      </c>
    </row>
    <row r="13" spans="1:7" ht="12.75" customHeight="1">
      <c r="A13" s="1224" t="s">
        <v>1699</v>
      </c>
      <c r="B13" s="1214">
        <v>269095</v>
      </c>
      <c r="C13" s="104">
        <v>188971</v>
      </c>
      <c r="D13" s="1212">
        <v>67715</v>
      </c>
      <c r="E13" s="1212">
        <v>6187</v>
      </c>
      <c r="F13" s="1212">
        <v>2634</v>
      </c>
      <c r="G13" s="1211">
        <v>3588</v>
      </c>
    </row>
    <row r="14" spans="1:7" ht="12.75" customHeight="1">
      <c r="A14" s="1224" t="s">
        <v>1698</v>
      </c>
      <c r="B14" s="1214">
        <v>319700</v>
      </c>
      <c r="C14" s="104">
        <v>239289</v>
      </c>
      <c r="D14" s="1212">
        <v>66295</v>
      </c>
      <c r="E14" s="1212">
        <v>7397</v>
      </c>
      <c r="F14" s="1212">
        <v>3877</v>
      </c>
      <c r="G14" s="1211">
        <v>2842</v>
      </c>
    </row>
    <row r="15" spans="1:7" ht="12.75" customHeight="1">
      <c r="A15" s="1224" t="s">
        <v>1697</v>
      </c>
      <c r="B15" s="1214">
        <v>360681</v>
      </c>
      <c r="C15" s="104">
        <v>279213</v>
      </c>
      <c r="D15" s="1212">
        <v>62075</v>
      </c>
      <c r="E15" s="1212">
        <v>8556</v>
      </c>
      <c r="F15" s="1212">
        <v>8811</v>
      </c>
      <c r="G15" s="1211">
        <v>2026</v>
      </c>
    </row>
    <row r="16" spans="1:7" ht="11.25" customHeight="1">
      <c r="A16" s="1200"/>
      <c r="B16" s="1214"/>
      <c r="C16" s="1213"/>
      <c r="D16" s="1232"/>
      <c r="E16" s="1231"/>
      <c r="F16" s="1213"/>
      <c r="G16" s="1230"/>
    </row>
    <row r="17" spans="1:7" ht="12.75" customHeight="1">
      <c r="A17" s="1206" t="s">
        <v>1370</v>
      </c>
      <c r="B17" s="1229">
        <v>100</v>
      </c>
      <c r="C17" s="1226">
        <v>100</v>
      </c>
      <c r="D17" s="1228">
        <v>100</v>
      </c>
      <c r="E17" s="1227">
        <v>100</v>
      </c>
      <c r="F17" s="1226">
        <v>100</v>
      </c>
      <c r="G17" s="1225">
        <v>100</v>
      </c>
    </row>
    <row r="18" spans="1:7" ht="11.25" customHeight="1">
      <c r="A18" s="1200"/>
      <c r="B18" s="1199"/>
      <c r="C18" s="1197"/>
      <c r="D18" s="1198"/>
      <c r="E18" s="1197"/>
      <c r="F18" s="1197"/>
      <c r="G18" s="1196"/>
    </row>
    <row r="19" spans="1:7" ht="12.75" customHeight="1">
      <c r="A19" s="1224" t="s">
        <v>1700</v>
      </c>
      <c r="B19" s="1199">
        <v>7.067820183676606</v>
      </c>
      <c r="C19" s="1197">
        <v>4.321713105653146</v>
      </c>
      <c r="D19" s="1198">
        <v>15.97353456661567</v>
      </c>
      <c r="E19" s="1197">
        <v>7.402760351317441</v>
      </c>
      <c r="F19" s="1197">
        <v>3.129544161345388</v>
      </c>
      <c r="G19" s="1196">
        <v>7.786259541984733</v>
      </c>
    </row>
    <row r="20" spans="1:7" ht="12.75" customHeight="1">
      <c r="A20" s="1224" t="s">
        <v>1699</v>
      </c>
      <c r="B20" s="1199">
        <v>26.338301260562186</v>
      </c>
      <c r="C20" s="1197">
        <v>25.556341447251867</v>
      </c>
      <c r="D20" s="1198">
        <v>29.017273666122446</v>
      </c>
      <c r="E20" s="1197">
        <v>25.876202425763278</v>
      </c>
      <c r="F20" s="1197">
        <v>16.6529683252197</v>
      </c>
      <c r="G20" s="1196">
        <v>39.12758996728463</v>
      </c>
    </row>
    <row r="21" spans="1:7" ht="12.75" customHeight="1">
      <c r="A21" s="1224" t="s">
        <v>1698</v>
      </c>
      <c r="B21" s="1199">
        <v>31.29138376038846</v>
      </c>
      <c r="C21" s="1197">
        <v>32.36132204714719</v>
      </c>
      <c r="D21" s="1198">
        <v>28.408774388179687</v>
      </c>
      <c r="E21" s="1197">
        <v>30.936846507737346</v>
      </c>
      <c r="F21" s="1197">
        <v>24.51160144148701</v>
      </c>
      <c r="G21" s="1196">
        <v>30.99236641221374</v>
      </c>
    </row>
    <row r="22" spans="1:7" ht="12.75" customHeight="1">
      <c r="A22" s="1224" t="s">
        <v>1697</v>
      </c>
      <c r="B22" s="1199">
        <v>35.30249479537275</v>
      </c>
      <c r="C22" s="1197">
        <v>37.7606233999478</v>
      </c>
      <c r="D22" s="1198">
        <v>26.60041737908219</v>
      </c>
      <c r="E22" s="1197">
        <v>35.784190715181936</v>
      </c>
      <c r="F22" s="1197">
        <v>55.70588607194791</v>
      </c>
      <c r="G22" s="1196">
        <v>22.093784078516904</v>
      </c>
    </row>
    <row r="23" spans="1:7" ht="11.25" customHeight="1">
      <c r="A23" s="1200"/>
      <c r="B23" s="1210"/>
      <c r="C23" s="1209"/>
      <c r="D23" s="1208"/>
      <c r="E23" s="1209"/>
      <c r="F23" s="1208"/>
      <c r="G23" s="1207"/>
    </row>
    <row r="24" spans="1:7" ht="12.75" customHeight="1">
      <c r="A24" s="1206" t="s">
        <v>1696</v>
      </c>
      <c r="B24" s="1210"/>
      <c r="C24" s="1209"/>
      <c r="D24" s="1208"/>
      <c r="E24" s="1209"/>
      <c r="F24" s="1208"/>
      <c r="G24" s="1207"/>
    </row>
    <row r="25" spans="1:7" ht="11.25" customHeight="1">
      <c r="A25" s="1200"/>
      <c r="B25" s="1223"/>
      <c r="C25" s="1222"/>
      <c r="D25" s="1221"/>
      <c r="E25" s="1222"/>
      <c r="F25" s="1221"/>
      <c r="G25" s="1220"/>
    </row>
    <row r="26" spans="1:7" ht="12.75" customHeight="1">
      <c r="A26" s="1206" t="s">
        <v>118</v>
      </c>
      <c r="B26" s="1194">
        <v>1021687</v>
      </c>
      <c r="C26" s="1193">
        <v>739429</v>
      </c>
      <c r="D26" s="1192">
        <v>233361</v>
      </c>
      <c r="E26" s="1193">
        <v>23910</v>
      </c>
      <c r="F26" s="1193">
        <v>15817</v>
      </c>
      <c r="G26" s="1219">
        <v>9170</v>
      </c>
    </row>
    <row r="27" spans="1:7" ht="11.25" customHeight="1">
      <c r="A27" s="1200"/>
      <c r="B27" s="1218"/>
      <c r="C27" s="1217"/>
      <c r="D27" s="1216"/>
      <c r="E27" s="1217"/>
      <c r="F27" s="1216"/>
      <c r="G27" s="1215"/>
    </row>
    <row r="28" spans="1:7" ht="12.75" customHeight="1">
      <c r="A28" s="1200" t="s">
        <v>1695</v>
      </c>
      <c r="B28" s="1214">
        <v>651036</v>
      </c>
      <c r="C28" s="1213">
        <v>475870</v>
      </c>
      <c r="D28" s="1212">
        <v>141735</v>
      </c>
      <c r="E28" s="1213">
        <v>17711</v>
      </c>
      <c r="F28" s="1213">
        <v>10475</v>
      </c>
      <c r="G28" s="1211">
        <v>5245</v>
      </c>
    </row>
    <row r="29" spans="1:7" ht="12.75" customHeight="1">
      <c r="A29" s="1200" t="s">
        <v>1694</v>
      </c>
      <c r="B29" s="1214">
        <v>370651</v>
      </c>
      <c r="C29" s="1213">
        <v>263559</v>
      </c>
      <c r="D29" s="1212">
        <v>91626</v>
      </c>
      <c r="E29" s="1213">
        <v>6199</v>
      </c>
      <c r="F29" s="1212">
        <v>5342</v>
      </c>
      <c r="G29" s="1211">
        <v>3925</v>
      </c>
    </row>
    <row r="30" spans="1:7" ht="11.25" customHeight="1">
      <c r="A30" s="1200"/>
      <c r="B30" s="1210"/>
      <c r="C30" s="1209"/>
      <c r="D30" s="1208"/>
      <c r="E30" s="1209"/>
      <c r="F30" s="1208"/>
      <c r="G30" s="1207"/>
    </row>
    <row r="31" spans="1:7" ht="12.75" customHeight="1">
      <c r="A31" s="1206" t="s">
        <v>1370</v>
      </c>
      <c r="B31" s="1205">
        <v>100</v>
      </c>
      <c r="C31" s="1202">
        <v>100</v>
      </c>
      <c r="D31" s="1204">
        <v>100</v>
      </c>
      <c r="E31" s="1203">
        <v>100</v>
      </c>
      <c r="F31" s="1202">
        <v>100</v>
      </c>
      <c r="G31" s="1201">
        <v>100</v>
      </c>
    </row>
    <row r="32" spans="1:7" ht="11.25" customHeight="1">
      <c r="A32" s="1200"/>
      <c r="B32" s="1199"/>
      <c r="C32" s="1197"/>
      <c r="D32" s="1198"/>
      <c r="E32" s="1197"/>
      <c r="F32" s="1197"/>
      <c r="G32" s="1196"/>
    </row>
    <row r="33" spans="1:7" ht="12.75" customHeight="1">
      <c r="A33" s="1200" t="s">
        <v>1695</v>
      </c>
      <c r="B33" s="1199">
        <v>63.72166818213406</v>
      </c>
      <c r="C33" s="1197">
        <v>64.35641555849175</v>
      </c>
      <c r="D33" s="1198">
        <v>60.73636983043439</v>
      </c>
      <c r="E33" s="1197">
        <v>74.07360936846507</v>
      </c>
      <c r="F33" s="1197">
        <v>66.22621230321806</v>
      </c>
      <c r="G33" s="1196">
        <v>57.19738276990185</v>
      </c>
    </row>
    <row r="34" spans="1:7" ht="12.75" customHeight="1">
      <c r="A34" s="1200" t="s">
        <v>1694</v>
      </c>
      <c r="B34" s="1199">
        <v>36.27833181786594</v>
      </c>
      <c r="C34" s="1197">
        <v>35.643584441508246</v>
      </c>
      <c r="D34" s="1198">
        <v>39.26363016956561</v>
      </c>
      <c r="E34" s="1197">
        <v>25.92639063153492</v>
      </c>
      <c r="F34" s="1197">
        <v>33.773787696781945</v>
      </c>
      <c r="G34" s="1196">
        <v>42.80261723009814</v>
      </c>
    </row>
    <row r="35" spans="1:7" ht="11.25" customHeight="1">
      <c r="A35" s="1195"/>
      <c r="B35" s="1194"/>
      <c r="C35" s="1193"/>
      <c r="D35" s="1192"/>
      <c r="E35" s="1191"/>
      <c r="F35" s="1190"/>
      <c r="G35" s="1189"/>
    </row>
    <row r="36" spans="1:7" ht="11.25" customHeight="1">
      <c r="A36" s="1188"/>
      <c r="B36" s="1185"/>
      <c r="C36" s="1185"/>
      <c r="D36" s="1186"/>
      <c r="E36" s="1186"/>
      <c r="F36" s="1185"/>
      <c r="G36" s="1184"/>
    </row>
    <row r="37" spans="1:7" ht="12.75" customHeight="1">
      <c r="A37" s="393" t="s">
        <v>308</v>
      </c>
      <c r="B37" s="1185"/>
      <c r="C37" s="1185"/>
      <c r="D37" s="1186"/>
      <c r="E37" s="1186"/>
      <c r="F37" s="1185"/>
      <c r="G37" s="1184"/>
    </row>
    <row r="38" spans="1:7" ht="15" customHeight="1">
      <c r="A38" s="1187" t="s">
        <v>1693</v>
      </c>
      <c r="B38" s="1185"/>
      <c r="C38" s="1185"/>
      <c r="D38" s="1186"/>
      <c r="E38" s="1186"/>
      <c r="F38" s="1185"/>
      <c r="G38" s="1184"/>
    </row>
    <row r="39" spans="1:7" ht="15" customHeight="1">
      <c r="A39" s="1187" t="s">
        <v>1692</v>
      </c>
      <c r="B39" s="1185"/>
      <c r="C39" s="1185"/>
      <c r="D39" s="1186"/>
      <c r="E39" s="1186"/>
      <c r="F39" s="1185"/>
      <c r="G39" s="1184"/>
    </row>
    <row r="40" spans="1:7" ht="12.75" customHeight="1">
      <c r="A40" s="393"/>
      <c r="B40" s="1185"/>
      <c r="C40" s="1185"/>
      <c r="D40" s="1186"/>
      <c r="E40" s="1186"/>
      <c r="F40" s="1185"/>
      <c r="G40" s="1184"/>
    </row>
    <row r="41" ht="12.75" customHeight="1">
      <c r="A41" s="1179" t="s">
        <v>1691</v>
      </c>
    </row>
    <row r="42" spans="1:7" s="1180" customFormat="1" ht="12.75" customHeight="1">
      <c r="A42" s="1179" t="s">
        <v>1690</v>
      </c>
      <c r="B42" s="1182"/>
      <c r="C42" s="1182"/>
      <c r="D42" s="1183"/>
      <c r="E42" s="1183"/>
      <c r="F42" s="1182"/>
      <c r="G42" s="1181"/>
    </row>
    <row r="43" ht="12.75" customHeight="1">
      <c r="A43" s="1179" t="s">
        <v>1689</v>
      </c>
    </row>
    <row r="44" ht="12.75" customHeight="1">
      <c r="A44" s="1179" t="s">
        <v>1688</v>
      </c>
    </row>
    <row r="45" ht="12.75" customHeight="1">
      <c r="A45" s="1179" t="s">
        <v>1687</v>
      </c>
    </row>
    <row r="46" ht="12.75" customHeight="1">
      <c r="A46" s="1179" t="s">
        <v>1686</v>
      </c>
    </row>
    <row r="47" ht="12.75" customHeight="1">
      <c r="A47" s="1179" t="s">
        <v>1685</v>
      </c>
    </row>
    <row r="48" ht="12.75" customHeight="1">
      <c r="A48" s="1179" t="s">
        <v>1684</v>
      </c>
    </row>
    <row r="49" ht="12.75" customHeight="1">
      <c r="A49" s="1178" t="s">
        <v>450</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rowBreaks count="1" manualBreakCount="1">
    <brk id="37" max="255" man="1"/>
  </rowBreaks>
</worksheet>
</file>

<file path=xl/worksheets/sheet45.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9.140625" defaultRowHeight="12.75"/>
  <cols>
    <col min="1" max="1" width="38.421875" style="1247" customWidth="1"/>
    <col min="2" max="5" width="11.28125" style="62" customWidth="1"/>
    <col min="6" max="16384" width="9.140625" style="62" customWidth="1"/>
  </cols>
  <sheetData>
    <row r="1" spans="1:2" ht="15.75" customHeight="1">
      <c r="A1" s="87" t="s">
        <v>1756</v>
      </c>
      <c r="B1" s="819"/>
    </row>
    <row r="2" spans="1:2" ht="12.75" customHeight="1">
      <c r="A2" s="244" t="s">
        <v>34</v>
      </c>
      <c r="B2" s="819"/>
    </row>
    <row r="3" spans="1:2" ht="12.75" customHeight="1">
      <c r="A3" s="244" t="s">
        <v>1755</v>
      </c>
      <c r="B3" s="819"/>
    </row>
    <row r="4" spans="1:2" ht="12.75" customHeight="1">
      <c r="A4" s="244" t="s">
        <v>1754</v>
      </c>
      <c r="B4" s="819"/>
    </row>
    <row r="5" spans="1:2" ht="12.75" customHeight="1" thickBot="1">
      <c r="A5" s="1293" t="s">
        <v>34</v>
      </c>
      <c r="B5" s="819" t="s">
        <v>34</v>
      </c>
    </row>
    <row r="6" spans="1:5" s="808" customFormat="1" ht="24" customHeight="1" thickTop="1">
      <c r="A6" s="712"/>
      <c r="B6" s="1269"/>
      <c r="C6" s="1676" t="s">
        <v>1732</v>
      </c>
      <c r="D6" s="1677"/>
      <c r="E6" s="1677"/>
    </row>
    <row r="7" spans="1:5" s="808" customFormat="1" ht="45" customHeight="1">
      <c r="A7" s="710" t="s">
        <v>1731</v>
      </c>
      <c r="B7" s="1268" t="s">
        <v>118</v>
      </c>
      <c r="C7" s="1267" t="s">
        <v>1730</v>
      </c>
      <c r="D7" s="1266" t="s">
        <v>1729</v>
      </c>
      <c r="E7" s="709" t="s">
        <v>1728</v>
      </c>
    </row>
    <row r="8" spans="1:4" ht="12.75" customHeight="1">
      <c r="A8" s="1292"/>
      <c r="B8" s="1291"/>
      <c r="C8" s="586"/>
      <c r="D8" s="608"/>
    </row>
    <row r="9" spans="1:5" ht="12.75" customHeight="1">
      <c r="A9" s="1290" t="s">
        <v>118</v>
      </c>
      <c r="B9" s="1289">
        <v>1365731</v>
      </c>
      <c r="C9" s="1288" t="s">
        <v>32</v>
      </c>
      <c r="D9" s="1287" t="s">
        <v>32</v>
      </c>
      <c r="E9" s="1286" t="s">
        <v>32</v>
      </c>
    </row>
    <row r="10" spans="1:5" ht="12.75" customHeight="1">
      <c r="A10" s="705"/>
      <c r="B10" s="1256"/>
      <c r="C10" s="1285"/>
      <c r="D10" s="1284"/>
      <c r="E10" s="1283"/>
    </row>
    <row r="11" spans="1:5" ht="12.75" customHeight="1">
      <c r="A11" s="1279" t="s">
        <v>1753</v>
      </c>
      <c r="B11" s="1256">
        <v>1012068</v>
      </c>
      <c r="C11" s="1282" t="s">
        <v>32</v>
      </c>
      <c r="D11" s="1281" t="s">
        <v>32</v>
      </c>
      <c r="E11" s="1280" t="s">
        <v>32</v>
      </c>
    </row>
    <row r="12" spans="1:4" ht="12.75" customHeight="1">
      <c r="A12" s="1279"/>
      <c r="B12" s="209"/>
      <c r="C12" s="586"/>
      <c r="D12" s="608"/>
    </row>
    <row r="13" spans="1:5" ht="12.75" customHeight="1">
      <c r="A13" s="1279" t="s">
        <v>1752</v>
      </c>
      <c r="B13" s="1256">
        <f>SUM(B14:B41,B35:B65)</f>
        <v>356398</v>
      </c>
      <c r="C13" s="1255">
        <f>SUM(C14:C41,C35:C65)</f>
        <v>202899</v>
      </c>
      <c r="D13" s="1254">
        <f>SUM(D14:D41,D35:D65)</f>
        <v>153499</v>
      </c>
      <c r="E13" s="1253">
        <f aca="true" t="shared" si="0" ref="E13:E41">D13/B13*100</f>
        <v>43.069545844813945</v>
      </c>
    </row>
    <row r="14" spans="1:5" ht="25.5" customHeight="1">
      <c r="A14" s="1262" t="s">
        <v>1751</v>
      </c>
      <c r="B14" s="209">
        <v>125233</v>
      </c>
      <c r="C14" s="1261">
        <v>70558</v>
      </c>
      <c r="D14" s="1260">
        <v>54675</v>
      </c>
      <c r="E14" s="886">
        <f t="shared" si="0"/>
        <v>43.658620331701705</v>
      </c>
    </row>
    <row r="15" spans="1:5" s="1259" customFormat="1" ht="12.75" customHeight="1">
      <c r="A15" s="1262" t="s">
        <v>1750</v>
      </c>
      <c r="B15" s="1256">
        <v>60019</v>
      </c>
      <c r="C15" s="1255">
        <v>32234</v>
      </c>
      <c r="D15" s="1254">
        <v>27785</v>
      </c>
      <c r="E15" s="1253">
        <f t="shared" si="0"/>
        <v>46.293673670004495</v>
      </c>
    </row>
    <row r="16" spans="1:5" s="1259" customFormat="1" ht="12.75" customHeight="1">
      <c r="A16" s="1262" t="s">
        <v>1488</v>
      </c>
      <c r="B16" s="1256">
        <v>38466</v>
      </c>
      <c r="C16" s="1255">
        <v>21593</v>
      </c>
      <c r="D16" s="1254">
        <v>16873</v>
      </c>
      <c r="E16" s="1253">
        <f t="shared" si="0"/>
        <v>43.86471169344356</v>
      </c>
    </row>
    <row r="17" spans="1:5" s="1259" customFormat="1" ht="12.75" customHeight="1">
      <c r="A17" s="1262" t="s">
        <v>1749</v>
      </c>
      <c r="B17" s="1256">
        <v>32984</v>
      </c>
      <c r="C17" s="1255">
        <v>13517</v>
      </c>
      <c r="D17" s="1254">
        <v>19467</v>
      </c>
      <c r="E17" s="1253">
        <f t="shared" si="0"/>
        <v>59.0195246179966</v>
      </c>
    </row>
    <row r="18" spans="1:5" s="1259" customFormat="1" ht="12.75" customHeight="1">
      <c r="A18" s="1262" t="s">
        <v>1676</v>
      </c>
      <c r="B18" s="1256">
        <v>31421</v>
      </c>
      <c r="C18" s="1255">
        <v>24525</v>
      </c>
      <c r="D18" s="1254">
        <v>6896</v>
      </c>
      <c r="E18" s="1253">
        <f t="shared" si="0"/>
        <v>21.947105439037585</v>
      </c>
    </row>
    <row r="19" spans="1:5" ht="12.75" customHeight="1">
      <c r="A19" s="1262" t="s">
        <v>1484</v>
      </c>
      <c r="B19" s="1256">
        <v>18710</v>
      </c>
      <c r="C19" s="1255">
        <v>7693</v>
      </c>
      <c r="D19" s="1254">
        <v>11017</v>
      </c>
      <c r="E19" s="1253">
        <f t="shared" si="0"/>
        <v>58.88295029396045</v>
      </c>
    </row>
    <row r="20" spans="1:5" s="1259" customFormat="1" ht="12.75" customHeight="1">
      <c r="A20" s="1262" t="s">
        <v>1748</v>
      </c>
      <c r="B20" s="1256">
        <v>12513</v>
      </c>
      <c r="C20" s="1255">
        <v>9820</v>
      </c>
      <c r="D20" s="1254">
        <v>2693</v>
      </c>
      <c r="E20" s="1253">
        <f t="shared" si="0"/>
        <v>21.521617517781507</v>
      </c>
    </row>
    <row r="21" spans="1:5" s="1259" customFormat="1" ht="12.75" customHeight="1">
      <c r="A21" s="1262" t="s">
        <v>1482</v>
      </c>
      <c r="B21" s="1256">
        <v>10121</v>
      </c>
      <c r="C21" s="1255">
        <v>3228</v>
      </c>
      <c r="D21" s="1254">
        <v>6893</v>
      </c>
      <c r="E21" s="1253">
        <f t="shared" si="0"/>
        <v>68.10591838751111</v>
      </c>
    </row>
    <row r="22" spans="1:5" s="1259" customFormat="1" ht="12.75" customHeight="1">
      <c r="A22" s="1262" t="s">
        <v>1747</v>
      </c>
      <c r="B22" s="1256">
        <v>4393</v>
      </c>
      <c r="C22" s="1255">
        <v>1867</v>
      </c>
      <c r="D22" s="1254">
        <v>2526</v>
      </c>
      <c r="E22" s="1253">
        <f t="shared" si="0"/>
        <v>57.50056908718416</v>
      </c>
    </row>
    <row r="23" spans="1:5" s="1259" customFormat="1" ht="12.75" customHeight="1">
      <c r="A23" s="1262" t="s">
        <v>1746</v>
      </c>
      <c r="B23" s="1256">
        <v>3944</v>
      </c>
      <c r="C23" s="1255">
        <v>3389</v>
      </c>
      <c r="D23" s="1254">
        <v>555</v>
      </c>
      <c r="E23" s="1253">
        <f t="shared" si="0"/>
        <v>14.072008113590265</v>
      </c>
    </row>
    <row r="24" spans="1:5" ht="12.75" customHeight="1">
      <c r="A24" s="1262" t="s">
        <v>1597</v>
      </c>
      <c r="B24" s="1256">
        <v>3357</v>
      </c>
      <c r="C24" s="1255">
        <v>2724</v>
      </c>
      <c r="D24" s="1254">
        <v>633</v>
      </c>
      <c r="E24" s="1253">
        <f t="shared" si="0"/>
        <v>18.856121537086683</v>
      </c>
    </row>
    <row r="25" spans="1:5" s="1259" customFormat="1" ht="12.75" customHeight="1">
      <c r="A25" s="1262" t="s">
        <v>1594</v>
      </c>
      <c r="B25" s="1256">
        <v>1609</v>
      </c>
      <c r="C25" s="1255">
        <v>1159</v>
      </c>
      <c r="D25" s="1254">
        <v>450</v>
      </c>
      <c r="E25" s="1253">
        <f t="shared" si="0"/>
        <v>27.967681789931635</v>
      </c>
    </row>
    <row r="26" spans="1:5" s="1259" customFormat="1" ht="12.75" customHeight="1">
      <c r="A26" s="1262" t="s">
        <v>1584</v>
      </c>
      <c r="B26" s="1256">
        <v>1517</v>
      </c>
      <c r="C26" s="1255">
        <v>1050</v>
      </c>
      <c r="D26" s="1254">
        <v>467</v>
      </c>
      <c r="E26" s="1253">
        <f t="shared" si="0"/>
        <v>30.78444297956493</v>
      </c>
    </row>
    <row r="27" spans="1:5" s="1259" customFormat="1" ht="12.75" customHeight="1">
      <c r="A27" s="1262" t="s">
        <v>1745</v>
      </c>
      <c r="B27" s="1256">
        <v>998</v>
      </c>
      <c r="C27" s="1255">
        <v>835</v>
      </c>
      <c r="D27" s="1254">
        <v>163</v>
      </c>
      <c r="E27" s="1253">
        <f t="shared" si="0"/>
        <v>16.33266533066132</v>
      </c>
    </row>
    <row r="28" spans="1:5" s="1259" customFormat="1" ht="12.75" customHeight="1">
      <c r="A28" s="1262" t="s">
        <v>1593</v>
      </c>
      <c r="B28" s="1256">
        <v>902</v>
      </c>
      <c r="C28" s="1255">
        <v>815</v>
      </c>
      <c r="D28" s="1254">
        <v>87</v>
      </c>
      <c r="E28" s="1253">
        <f t="shared" si="0"/>
        <v>9.645232815964523</v>
      </c>
    </row>
    <row r="29" spans="1:5" s="1259" customFormat="1" ht="12.75" customHeight="1">
      <c r="A29" s="1262" t="s">
        <v>1744</v>
      </c>
      <c r="B29" s="1256">
        <v>612</v>
      </c>
      <c r="C29" s="1255">
        <v>530</v>
      </c>
      <c r="D29" s="1254">
        <v>82</v>
      </c>
      <c r="E29" s="1253">
        <f t="shared" si="0"/>
        <v>13.398692810457517</v>
      </c>
    </row>
    <row r="30" spans="1:5" s="1259" customFormat="1" ht="12.75" customHeight="1">
      <c r="A30" s="1262" t="s">
        <v>1743</v>
      </c>
      <c r="B30" s="1256">
        <v>563</v>
      </c>
      <c r="C30" s="1255">
        <v>375</v>
      </c>
      <c r="D30" s="1254">
        <v>188</v>
      </c>
      <c r="E30" s="1253">
        <f t="shared" si="0"/>
        <v>33.39253996447602</v>
      </c>
    </row>
    <row r="31" spans="1:5" s="1259" customFormat="1" ht="12.75" customHeight="1">
      <c r="A31" s="1262" t="s">
        <v>1742</v>
      </c>
      <c r="B31" s="1256">
        <v>542</v>
      </c>
      <c r="C31" s="1255">
        <v>461</v>
      </c>
      <c r="D31" s="1254">
        <v>81</v>
      </c>
      <c r="E31" s="1253">
        <f t="shared" si="0"/>
        <v>14.944649446494465</v>
      </c>
    </row>
    <row r="32" spans="1:5" s="1259" customFormat="1" ht="12.75" customHeight="1">
      <c r="A32" s="1262" t="s">
        <v>1741</v>
      </c>
      <c r="B32" s="1256">
        <v>523</v>
      </c>
      <c r="C32" s="1255">
        <v>322</v>
      </c>
      <c r="D32" s="1254">
        <v>201</v>
      </c>
      <c r="E32" s="1253">
        <f t="shared" si="0"/>
        <v>38.4321223709369</v>
      </c>
    </row>
    <row r="33" spans="1:5" s="1259" customFormat="1" ht="12.75" customHeight="1">
      <c r="A33" s="1262" t="s">
        <v>1588</v>
      </c>
      <c r="B33" s="1256">
        <v>503</v>
      </c>
      <c r="C33" s="1255">
        <v>437</v>
      </c>
      <c r="D33" s="1254">
        <v>66</v>
      </c>
      <c r="E33" s="1253">
        <f t="shared" si="0"/>
        <v>13.12127236580517</v>
      </c>
    </row>
    <row r="34" spans="1:5" ht="12.75" customHeight="1">
      <c r="A34" s="1262" t="s">
        <v>1740</v>
      </c>
      <c r="B34" s="1256">
        <v>456</v>
      </c>
      <c r="C34" s="1255">
        <v>385</v>
      </c>
      <c r="D34" s="1254">
        <v>71</v>
      </c>
      <c r="E34" s="1253">
        <f t="shared" si="0"/>
        <v>15.570175438596493</v>
      </c>
    </row>
    <row r="35" spans="1:5" s="1259" customFormat="1" ht="25.5" customHeight="1">
      <c r="A35" s="1257" t="s">
        <v>1739</v>
      </c>
      <c r="B35" s="209">
        <v>456</v>
      </c>
      <c r="C35" s="1261">
        <v>346</v>
      </c>
      <c r="D35" s="1260">
        <v>110</v>
      </c>
      <c r="E35" s="886">
        <f t="shared" si="0"/>
        <v>24.12280701754386</v>
      </c>
    </row>
    <row r="36" spans="1:5" s="1259" customFormat="1" ht="12.75" customHeight="1">
      <c r="A36" s="1262" t="s">
        <v>1738</v>
      </c>
      <c r="B36" s="1256">
        <v>448</v>
      </c>
      <c r="C36" s="1255">
        <v>410</v>
      </c>
      <c r="D36" s="1254">
        <v>38</v>
      </c>
      <c r="E36" s="1253">
        <f t="shared" si="0"/>
        <v>8.482142857142858</v>
      </c>
    </row>
    <row r="37" spans="1:5" s="1259" customFormat="1" ht="12.75" customHeight="1">
      <c r="A37" s="1262" t="s">
        <v>1737</v>
      </c>
      <c r="B37" s="1256">
        <v>430</v>
      </c>
      <c r="C37" s="1255">
        <v>376</v>
      </c>
      <c r="D37" s="1254">
        <v>54</v>
      </c>
      <c r="E37" s="1253">
        <f t="shared" si="0"/>
        <v>12.558139534883722</v>
      </c>
    </row>
    <row r="38" spans="1:5" s="1259" customFormat="1" ht="12.75" customHeight="1">
      <c r="A38" s="1257" t="s">
        <v>1576</v>
      </c>
      <c r="B38" s="1256">
        <v>391</v>
      </c>
      <c r="C38" s="1255">
        <v>349</v>
      </c>
      <c r="D38" s="1254">
        <v>42</v>
      </c>
      <c r="E38" s="1253">
        <f t="shared" si="0"/>
        <v>10.741687979539643</v>
      </c>
    </row>
    <row r="39" spans="1:5" ht="25.5" customHeight="1">
      <c r="A39" s="1262" t="s">
        <v>1736</v>
      </c>
      <c r="B39" s="209">
        <v>370</v>
      </c>
      <c r="C39" s="1261">
        <v>326</v>
      </c>
      <c r="D39" s="1260">
        <v>44</v>
      </c>
      <c r="E39" s="886">
        <f t="shared" si="0"/>
        <v>11.891891891891893</v>
      </c>
    </row>
    <row r="40" spans="1:5" s="1259" customFormat="1" ht="12.75" customHeight="1">
      <c r="A40" s="1262" t="s">
        <v>1735</v>
      </c>
      <c r="B40" s="1256">
        <v>344</v>
      </c>
      <c r="C40" s="1255">
        <v>149</v>
      </c>
      <c r="D40" s="1254">
        <v>195</v>
      </c>
      <c r="E40" s="1253">
        <f t="shared" si="0"/>
        <v>56.68604651162791</v>
      </c>
    </row>
    <row r="41" spans="1:5" s="1259" customFormat="1" ht="12.75" customHeight="1">
      <c r="A41" s="1257" t="s">
        <v>1734</v>
      </c>
      <c r="B41" s="1256">
        <v>296</v>
      </c>
      <c r="C41" s="1255">
        <v>209</v>
      </c>
      <c r="D41" s="1254">
        <v>87</v>
      </c>
      <c r="E41" s="1253">
        <f t="shared" si="0"/>
        <v>29.39189189189189</v>
      </c>
    </row>
    <row r="42" spans="1:5" s="1259" customFormat="1" ht="12.75" customHeight="1">
      <c r="A42" s="1278"/>
      <c r="B42" s="1277"/>
      <c r="C42" s="1276"/>
      <c r="D42" s="1275"/>
      <c r="E42" s="1274"/>
    </row>
    <row r="43" spans="1:5" s="1259" customFormat="1" ht="12.75" customHeight="1">
      <c r="A43" s="1272"/>
      <c r="B43" s="1271"/>
      <c r="C43" s="1270"/>
      <c r="D43" s="1270"/>
      <c r="E43" s="1263"/>
    </row>
    <row r="44" spans="1:5" s="1259" customFormat="1" ht="12.75" customHeight="1">
      <c r="A44" s="1273" t="s">
        <v>308</v>
      </c>
      <c r="B44" s="1271"/>
      <c r="C44" s="1270"/>
      <c r="D44" s="1270"/>
      <c r="E44" s="1263"/>
    </row>
    <row r="45" spans="1:5" s="1259" customFormat="1" ht="12.75" customHeight="1">
      <c r="A45" s="1273"/>
      <c r="B45" s="1271"/>
      <c r="C45" s="1270"/>
      <c r="D45" s="1270"/>
      <c r="E45" s="1263"/>
    </row>
    <row r="46" spans="1:4" ht="15.75" customHeight="1">
      <c r="A46" s="87" t="s">
        <v>1733</v>
      </c>
      <c r="B46" s="819"/>
      <c r="C46" s="819"/>
      <c r="D46" s="819"/>
    </row>
    <row r="47" spans="1:4" ht="15.75" customHeight="1">
      <c r="A47" s="87" t="s">
        <v>544</v>
      </c>
      <c r="B47" s="819"/>
      <c r="C47" s="819"/>
      <c r="D47" s="819"/>
    </row>
    <row r="48" spans="1:5" s="1259" customFormat="1" ht="12.75" customHeight="1" thickBot="1">
      <c r="A48" s="1272"/>
      <c r="B48" s="1271"/>
      <c r="C48" s="1270"/>
      <c r="D48" s="1270"/>
      <c r="E48" s="1263"/>
    </row>
    <row r="49" spans="1:5" s="1259" customFormat="1" ht="24" customHeight="1" thickTop="1">
      <c r="A49" s="712"/>
      <c r="B49" s="1269"/>
      <c r="C49" s="1676" t="s">
        <v>1732</v>
      </c>
      <c r="D49" s="1677"/>
      <c r="E49" s="1677"/>
    </row>
    <row r="50" spans="1:5" s="1259" customFormat="1" ht="45" customHeight="1">
      <c r="A50" s="710" t="s">
        <v>1731</v>
      </c>
      <c r="B50" s="1268" t="s">
        <v>118</v>
      </c>
      <c r="C50" s="1267" t="s">
        <v>1730</v>
      </c>
      <c r="D50" s="1266" t="s">
        <v>1729</v>
      </c>
      <c r="E50" s="709" t="s">
        <v>1728</v>
      </c>
    </row>
    <row r="51" spans="1:5" s="1259" customFormat="1" ht="12" customHeight="1">
      <c r="A51" s="1262"/>
      <c r="B51" s="559"/>
      <c r="C51" s="1265"/>
      <c r="D51" s="1264"/>
      <c r="E51" s="1263"/>
    </row>
    <row r="52" spans="1:5" s="1259" customFormat="1" ht="12.75" customHeight="1">
      <c r="A52" s="1262" t="s">
        <v>1727</v>
      </c>
      <c r="B52" s="1256">
        <v>276</v>
      </c>
      <c r="C52" s="1255">
        <v>268</v>
      </c>
      <c r="D52" s="1254">
        <v>8</v>
      </c>
      <c r="E52" s="1253">
        <f aca="true" t="shared" si="1" ref="E52:E65">D52/B52*100</f>
        <v>2.898550724637681</v>
      </c>
    </row>
    <row r="53" spans="1:5" s="1259" customFormat="1" ht="12.75" customHeight="1">
      <c r="A53" s="1262" t="s">
        <v>1726</v>
      </c>
      <c r="B53" s="1256">
        <v>227</v>
      </c>
      <c r="C53" s="1255">
        <v>53</v>
      </c>
      <c r="D53" s="1254">
        <v>174</v>
      </c>
      <c r="E53" s="1253">
        <f t="shared" si="1"/>
        <v>76.65198237885463</v>
      </c>
    </row>
    <row r="54" spans="1:5" s="1259" customFormat="1" ht="12.75" customHeight="1">
      <c r="A54" s="1257" t="s">
        <v>1725</v>
      </c>
      <c r="B54" s="1256">
        <v>200</v>
      </c>
      <c r="C54" s="1255">
        <v>160</v>
      </c>
      <c r="D54" s="1254">
        <v>40</v>
      </c>
      <c r="E54" s="1253">
        <f t="shared" si="1"/>
        <v>20</v>
      </c>
    </row>
    <row r="55" spans="1:5" s="1259" customFormat="1" ht="25.5" customHeight="1">
      <c r="A55" s="1257" t="s">
        <v>1724</v>
      </c>
      <c r="B55" s="209">
        <v>194</v>
      </c>
      <c r="C55" s="1261">
        <v>186</v>
      </c>
      <c r="D55" s="1260">
        <v>8</v>
      </c>
      <c r="E55" s="886">
        <f t="shared" si="1"/>
        <v>4.123711340206185</v>
      </c>
    </row>
    <row r="56" spans="1:5" s="1259" customFormat="1" ht="25.5" customHeight="1">
      <c r="A56" s="1257" t="s">
        <v>1723</v>
      </c>
      <c r="B56" s="209">
        <v>130</v>
      </c>
      <c r="C56" s="1261">
        <v>89</v>
      </c>
      <c r="D56" s="1260">
        <v>41</v>
      </c>
      <c r="E56" s="886">
        <f t="shared" si="1"/>
        <v>31.538461538461537</v>
      </c>
    </row>
    <row r="57" spans="1:7" ht="12.75" customHeight="1">
      <c r="A57" s="1257" t="s">
        <v>1722</v>
      </c>
      <c r="B57" s="209">
        <v>112</v>
      </c>
      <c r="C57" s="1261">
        <v>84</v>
      </c>
      <c r="D57" s="1260">
        <v>28</v>
      </c>
      <c r="E57" s="886">
        <f t="shared" si="1"/>
        <v>25</v>
      </c>
      <c r="G57" s="1259"/>
    </row>
    <row r="58" spans="1:5" s="1258" customFormat="1" ht="12.75" customHeight="1">
      <c r="A58" s="1257" t="s">
        <v>1721</v>
      </c>
      <c r="B58" s="1256">
        <v>90</v>
      </c>
      <c r="C58" s="1255">
        <v>16</v>
      </c>
      <c r="D58" s="1254">
        <v>74</v>
      </c>
      <c r="E58" s="1253">
        <f t="shared" si="1"/>
        <v>82.22222222222221</v>
      </c>
    </row>
    <row r="59" spans="1:5" s="1258" customFormat="1" ht="12.75" customHeight="1">
      <c r="A59" s="1257" t="s">
        <v>1720</v>
      </c>
      <c r="B59" s="1256">
        <v>68</v>
      </c>
      <c r="C59" s="1255">
        <v>27</v>
      </c>
      <c r="D59" s="1254">
        <v>41</v>
      </c>
      <c r="E59" s="1253">
        <f t="shared" si="1"/>
        <v>60.29411764705882</v>
      </c>
    </row>
    <row r="60" spans="1:5" ht="12.75" customHeight="1">
      <c r="A60" s="1257" t="s">
        <v>1719</v>
      </c>
      <c r="B60" s="1256">
        <v>57</v>
      </c>
      <c r="C60" s="1255">
        <v>42</v>
      </c>
      <c r="D60" s="1254">
        <v>15</v>
      </c>
      <c r="E60" s="1253">
        <f t="shared" si="1"/>
        <v>26.31578947368421</v>
      </c>
    </row>
    <row r="61" spans="1:5" ht="12.75" customHeight="1">
      <c r="A61" s="1257" t="s">
        <v>1718</v>
      </c>
      <c r="B61" s="1256">
        <v>51</v>
      </c>
      <c r="C61" s="1255">
        <v>31</v>
      </c>
      <c r="D61" s="1254">
        <v>20</v>
      </c>
      <c r="E61" s="1253">
        <f t="shared" si="1"/>
        <v>39.21568627450981</v>
      </c>
    </row>
    <row r="62" spans="1:5" ht="12.75" customHeight="1">
      <c r="A62" s="1257" t="s">
        <v>1466</v>
      </c>
      <c r="B62" s="1256">
        <v>51</v>
      </c>
      <c r="C62" s="1255">
        <v>32</v>
      </c>
      <c r="D62" s="1254">
        <v>19</v>
      </c>
      <c r="E62" s="1253">
        <f t="shared" si="1"/>
        <v>37.254901960784316</v>
      </c>
    </row>
    <row r="63" spans="1:5" s="808" customFormat="1" ht="12.75" customHeight="1">
      <c r="A63" s="1257" t="s">
        <v>1717</v>
      </c>
      <c r="B63" s="1256">
        <v>50</v>
      </c>
      <c r="C63" s="1255">
        <v>37</v>
      </c>
      <c r="D63" s="1254">
        <v>13</v>
      </c>
      <c r="E63" s="1253">
        <f t="shared" si="1"/>
        <v>26</v>
      </c>
    </row>
    <row r="64" spans="1:5" s="808" customFormat="1" ht="12.75" customHeight="1">
      <c r="A64" s="1257" t="s">
        <v>1716</v>
      </c>
      <c r="B64" s="1256">
        <v>19</v>
      </c>
      <c r="C64" s="1255">
        <v>15</v>
      </c>
      <c r="D64" s="1254">
        <v>4</v>
      </c>
      <c r="E64" s="1253">
        <f t="shared" si="1"/>
        <v>21.052631578947366</v>
      </c>
    </row>
    <row r="65" spans="1:5" s="808" customFormat="1" ht="12.75" customHeight="1">
      <c r="A65" s="1257" t="s">
        <v>1715</v>
      </c>
      <c r="B65" s="1256">
        <v>17</v>
      </c>
      <c r="C65" s="1255">
        <v>12</v>
      </c>
      <c r="D65" s="1254">
        <v>5</v>
      </c>
      <c r="E65" s="1253">
        <f t="shared" si="1"/>
        <v>29.411764705882355</v>
      </c>
    </row>
    <row r="66" spans="1:5" ht="12.75" customHeight="1">
      <c r="A66" s="69"/>
      <c r="B66" s="1252"/>
      <c r="C66" s="1251"/>
      <c r="D66" s="1250"/>
      <c r="E66" s="1249"/>
    </row>
    <row r="67" ht="12.75" customHeight="1">
      <c r="A67" s="62"/>
    </row>
    <row r="68" ht="12.75" customHeight="1">
      <c r="A68" s="628" t="s">
        <v>31</v>
      </c>
    </row>
    <row r="69" ht="12.75" customHeight="1">
      <c r="A69" s="1248" t="s">
        <v>1714</v>
      </c>
    </row>
    <row r="70" ht="12.75" customHeight="1">
      <c r="A70" s="1148" t="s">
        <v>1713</v>
      </c>
    </row>
    <row r="71" ht="12.75" customHeight="1">
      <c r="A71" s="1148" t="s">
        <v>1712</v>
      </c>
    </row>
    <row r="72" ht="12.75" customHeight="1">
      <c r="A72" s="1148" t="s">
        <v>1711</v>
      </c>
    </row>
    <row r="73" ht="12.75" customHeight="1">
      <c r="A73" s="628" t="s">
        <v>1710</v>
      </c>
    </row>
    <row r="74" ht="12.75" customHeight="1">
      <c r="A74" s="1148" t="s">
        <v>1709</v>
      </c>
    </row>
    <row r="75" ht="12.75" customHeight="1">
      <c r="A75" s="1148" t="s">
        <v>1708</v>
      </c>
    </row>
    <row r="76" ht="12.75" customHeight="1"/>
    <row r="77" ht="12.75" customHeight="1"/>
    <row r="78" ht="12.75" customHeight="1"/>
    <row r="79" ht="12.75" customHeight="1"/>
  </sheetData>
  <sheetProtection/>
  <mergeCells count="2">
    <mergeCell ref="C6:E6"/>
    <mergeCell ref="C49:E49"/>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5" max="255" man="1"/>
  </rowBreaks>
</worksheet>
</file>

<file path=xl/worksheets/sheet46.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1" width="10.57421875" style="62" customWidth="1"/>
    <col min="2" max="2" width="40.28125" style="1247" customWidth="1"/>
    <col min="3" max="3" width="14.7109375" style="62" customWidth="1"/>
    <col min="4" max="4" width="17.28125" style="62" customWidth="1"/>
    <col min="5" max="6" width="14.7109375" style="62" customWidth="1"/>
    <col min="7" max="16384" width="9.140625" style="62" customWidth="1"/>
  </cols>
  <sheetData>
    <row r="1" spans="1:6" ht="15.75">
      <c r="A1" s="87" t="s">
        <v>1763</v>
      </c>
      <c r="B1" s="904"/>
      <c r="C1" s="83"/>
      <c r="D1" s="83"/>
      <c r="E1" s="83"/>
      <c r="F1" s="83"/>
    </row>
    <row r="2" spans="1:6" ht="15.75">
      <c r="A2" s="87" t="s">
        <v>1780</v>
      </c>
      <c r="B2" s="904"/>
      <c r="C2" s="83"/>
      <c r="D2" s="83"/>
      <c r="E2" s="83"/>
      <c r="F2" s="83"/>
    </row>
    <row r="3" spans="1:6" ht="12" customHeight="1">
      <c r="A3" s="244" t="s">
        <v>34</v>
      </c>
      <c r="B3" s="904"/>
      <c r="C3" s="83"/>
      <c r="D3" s="83"/>
      <c r="E3" s="83"/>
      <c r="F3" s="83"/>
    </row>
    <row r="4" spans="1:6" ht="12.75" customHeight="1">
      <c r="A4" s="244" t="s">
        <v>2197</v>
      </c>
      <c r="B4" s="904"/>
      <c r="C4" s="83"/>
      <c r="D4" s="83"/>
      <c r="E4" s="83"/>
      <c r="F4" s="83"/>
    </row>
    <row r="5" spans="1:6" ht="12.75" customHeight="1">
      <c r="A5" s="244" t="s">
        <v>1779</v>
      </c>
      <c r="B5" s="904"/>
      <c r="C5" s="83"/>
      <c r="D5" s="83"/>
      <c r="E5" s="83"/>
      <c r="F5" s="83"/>
    </row>
    <row r="6" spans="1:6" ht="12.75" customHeight="1">
      <c r="A6" s="244" t="s">
        <v>1778</v>
      </c>
      <c r="C6" s="83"/>
      <c r="D6" s="83"/>
      <c r="E6" s="83"/>
      <c r="F6" s="83"/>
    </row>
    <row r="7" spans="2:6" ht="12" customHeight="1" thickBot="1">
      <c r="B7" s="904" t="s">
        <v>34</v>
      </c>
      <c r="C7" s="83" t="s">
        <v>34</v>
      </c>
      <c r="D7" s="83"/>
      <c r="E7" s="83"/>
      <c r="F7" s="83"/>
    </row>
    <row r="8" spans="1:6" s="808" customFormat="1" ht="59.25" customHeight="1" thickTop="1">
      <c r="A8" s="81" t="s">
        <v>1649</v>
      </c>
      <c r="B8" s="81" t="s">
        <v>1777</v>
      </c>
      <c r="C8" s="1307" t="s">
        <v>1776</v>
      </c>
      <c r="D8" s="1308" t="s">
        <v>1775</v>
      </c>
      <c r="E8" s="1307" t="s">
        <v>1774</v>
      </c>
      <c r="F8" s="1306" t="s">
        <v>1773</v>
      </c>
    </row>
    <row r="9" spans="1:5" ht="12" customHeight="1">
      <c r="A9" s="78"/>
      <c r="B9" s="1292"/>
      <c r="C9" s="1305"/>
      <c r="D9" s="1304"/>
      <c r="E9" s="608"/>
    </row>
    <row r="10" spans="1:7" ht="12.75" customHeight="1">
      <c r="A10" s="78"/>
      <c r="B10" s="1303" t="s">
        <v>118</v>
      </c>
      <c r="C10" s="873">
        <v>356079</v>
      </c>
      <c r="D10" s="654">
        <v>100</v>
      </c>
      <c r="E10" s="873">
        <v>154715</v>
      </c>
      <c r="F10" s="653">
        <v>100</v>
      </c>
      <c r="G10" s="649"/>
    </row>
    <row r="11" spans="1:7" ht="12" customHeight="1">
      <c r="A11" s="78"/>
      <c r="B11" s="1292"/>
      <c r="C11" s="791"/>
      <c r="D11" s="1302"/>
      <c r="E11" s="791"/>
      <c r="F11" s="1294"/>
      <c r="G11" s="649"/>
    </row>
    <row r="12" spans="1:6" ht="12.75" customHeight="1">
      <c r="A12" s="1300">
        <v>1</v>
      </c>
      <c r="B12" s="1299" t="s">
        <v>1772</v>
      </c>
      <c r="C12" s="1298">
        <v>61324</v>
      </c>
      <c r="D12" s="1297">
        <v>17.222020956023805</v>
      </c>
      <c r="E12" s="1298">
        <v>34757</v>
      </c>
      <c r="F12" s="1301">
        <v>22.46517790776589</v>
      </c>
    </row>
    <row r="13" spans="1:6" ht="12.75" customHeight="1">
      <c r="A13" s="1300">
        <v>2</v>
      </c>
      <c r="B13" s="1299" t="s">
        <v>1771</v>
      </c>
      <c r="C13" s="1298">
        <v>58223</v>
      </c>
      <c r="D13" s="1297">
        <v>16.35114679607615</v>
      </c>
      <c r="E13" s="1298">
        <v>26146</v>
      </c>
      <c r="F13" s="1301">
        <v>16.89946029796723</v>
      </c>
    </row>
    <row r="14" spans="1:6" ht="12.75" customHeight="1">
      <c r="A14" s="1300">
        <v>3</v>
      </c>
      <c r="B14" s="1299" t="s">
        <v>1488</v>
      </c>
      <c r="C14" s="1298">
        <v>38665</v>
      </c>
      <c r="D14" s="1297">
        <v>10.8585454351422</v>
      </c>
      <c r="E14" s="1298">
        <v>17474</v>
      </c>
      <c r="F14" s="1301">
        <v>11.294315354038071</v>
      </c>
    </row>
    <row r="15" spans="1:6" ht="12.75" customHeight="1">
      <c r="A15" s="1300">
        <v>4</v>
      </c>
      <c r="B15" s="1299" t="s">
        <v>1770</v>
      </c>
      <c r="C15" s="1298">
        <v>34146</v>
      </c>
      <c r="D15" s="1297">
        <v>9.58944503888182</v>
      </c>
      <c r="E15" s="1298">
        <v>21129</v>
      </c>
      <c r="F15" s="1301">
        <v>13.65672365316873</v>
      </c>
    </row>
    <row r="16" spans="1:6" s="1259" customFormat="1" ht="12.75" customHeight="1">
      <c r="A16" s="1300">
        <v>5</v>
      </c>
      <c r="B16" s="1299" t="s">
        <v>1676</v>
      </c>
      <c r="C16" s="1298">
        <v>31116</v>
      </c>
      <c r="D16" s="1297">
        <v>8.7385102744054</v>
      </c>
      <c r="E16" s="1298">
        <v>6987</v>
      </c>
      <c r="F16" s="1301">
        <v>4.5160456322916325</v>
      </c>
    </row>
    <row r="17" spans="1:6" s="1259" customFormat="1" ht="12.75" customHeight="1">
      <c r="A17" s="1300">
        <v>6</v>
      </c>
      <c r="B17" s="1299" t="s">
        <v>1769</v>
      </c>
      <c r="C17" s="1298">
        <v>25800</v>
      </c>
      <c r="D17" s="1297">
        <v>7.2455831430665665</v>
      </c>
      <c r="E17" s="1298">
        <v>2563</v>
      </c>
      <c r="F17" s="1301">
        <v>1.6565943832207608</v>
      </c>
    </row>
    <row r="18" spans="1:6" s="1259" customFormat="1" ht="12.75" customHeight="1">
      <c r="A18" s="1300">
        <v>7</v>
      </c>
      <c r="B18" s="1299" t="s">
        <v>1484</v>
      </c>
      <c r="C18" s="1298">
        <v>17936</v>
      </c>
      <c r="D18" s="1297">
        <v>5.037084467210928</v>
      </c>
      <c r="E18" s="1298">
        <v>10938</v>
      </c>
      <c r="F18" s="1301">
        <v>7.069773454416185</v>
      </c>
    </row>
    <row r="19" spans="1:6" s="1259" customFormat="1" ht="12.75" customHeight="1">
      <c r="A19" s="1300">
        <v>8</v>
      </c>
      <c r="B19" s="1299" t="s">
        <v>1768</v>
      </c>
      <c r="C19" s="1298">
        <v>11727</v>
      </c>
      <c r="D19" s="1297">
        <v>3.293370291424094</v>
      </c>
      <c r="E19" s="1298">
        <v>2528</v>
      </c>
      <c r="F19" s="1301">
        <v>1.6339721423262128</v>
      </c>
    </row>
    <row r="20" spans="1:6" ht="12.75" customHeight="1">
      <c r="A20" s="1300">
        <v>9</v>
      </c>
      <c r="B20" s="1299" t="s">
        <v>1482</v>
      </c>
      <c r="C20" s="1298">
        <v>11222</v>
      </c>
      <c r="D20" s="1297">
        <v>3.151547830678024</v>
      </c>
      <c r="E20" s="1298">
        <v>7646</v>
      </c>
      <c r="F20" s="1301">
        <v>4.94199011084898</v>
      </c>
    </row>
    <row r="21" spans="1:6" s="1259" customFormat="1" ht="12.75" customHeight="1">
      <c r="A21" s="1300">
        <v>10</v>
      </c>
      <c r="B21" s="1299" t="s">
        <v>1483</v>
      </c>
      <c r="C21" s="1298">
        <v>9769</v>
      </c>
      <c r="D21" s="1297">
        <v>2.743492314907647</v>
      </c>
      <c r="E21" s="1298">
        <v>2642</v>
      </c>
      <c r="F21" s="1301">
        <v>1.707656012668455</v>
      </c>
    </row>
    <row r="22" spans="1:6" s="1259" customFormat="1" ht="12.75" customHeight="1">
      <c r="A22" s="1300">
        <v>11</v>
      </c>
      <c r="B22" s="1299" t="s">
        <v>1422</v>
      </c>
      <c r="C22" s="1298">
        <v>7844</v>
      </c>
      <c r="D22" s="1297">
        <v>2.2028819447369825</v>
      </c>
      <c r="E22" s="1298">
        <v>4805</v>
      </c>
      <c r="F22" s="1301">
        <v>3.1057104999515235</v>
      </c>
    </row>
    <row r="23" spans="1:6" s="1259" customFormat="1" ht="12.75" customHeight="1">
      <c r="A23" s="1300">
        <v>12</v>
      </c>
      <c r="B23" s="1299" t="s">
        <v>1478</v>
      </c>
      <c r="C23" s="1298">
        <v>7233</v>
      </c>
      <c r="D23" s="1297">
        <v>2.031290809062034</v>
      </c>
      <c r="E23" s="1298">
        <v>3306</v>
      </c>
      <c r="F23" s="1301">
        <v>2.1368322399250235</v>
      </c>
    </row>
    <row r="24" spans="1:6" s="1259" customFormat="1" ht="12.75" customHeight="1">
      <c r="A24" s="1300">
        <v>13</v>
      </c>
      <c r="B24" s="1299" t="s">
        <v>1767</v>
      </c>
      <c r="C24" s="1298">
        <v>5642</v>
      </c>
      <c r="D24" s="1297">
        <v>1.584479848572929</v>
      </c>
      <c r="E24" s="1298">
        <v>2928</v>
      </c>
      <c r="F24" s="1301">
        <v>1.8925120382639045</v>
      </c>
    </row>
    <row r="25" spans="1:6" ht="12.75" customHeight="1">
      <c r="A25" s="1300">
        <v>14</v>
      </c>
      <c r="B25" s="1299" t="s">
        <v>1766</v>
      </c>
      <c r="C25" s="1298">
        <v>4816</v>
      </c>
      <c r="D25" s="1297">
        <v>1.3525088533724259</v>
      </c>
      <c r="E25" s="1298">
        <v>2295</v>
      </c>
      <c r="F25" s="1301">
        <v>1.483372652942507</v>
      </c>
    </row>
    <row r="26" spans="1:6" s="1259" customFormat="1" ht="12.75" customHeight="1">
      <c r="A26" s="1300">
        <v>15</v>
      </c>
      <c r="B26" s="1299" t="s">
        <v>1480</v>
      </c>
      <c r="C26" s="1298">
        <v>4743</v>
      </c>
      <c r="D26" s="1297">
        <v>1.3320077847893304</v>
      </c>
      <c r="E26" s="1298">
        <v>1311</v>
      </c>
      <c r="F26" s="1301">
        <v>0.8473645089357851</v>
      </c>
    </row>
    <row r="27" spans="1:6" s="1259" customFormat="1" ht="12.75" customHeight="1">
      <c r="A27" s="1300">
        <v>16</v>
      </c>
      <c r="B27" s="1299" t="s">
        <v>1765</v>
      </c>
      <c r="C27" s="1298">
        <v>4084</v>
      </c>
      <c r="D27" s="1297">
        <v>1.146936494429607</v>
      </c>
      <c r="E27" s="1298">
        <v>549</v>
      </c>
      <c r="F27" s="1301">
        <v>0.3548460071744821</v>
      </c>
    </row>
    <row r="28" spans="1:6" s="1259" customFormat="1" ht="12.75" customHeight="1">
      <c r="A28" s="1300">
        <v>17</v>
      </c>
      <c r="B28" s="1299" t="s">
        <v>1597</v>
      </c>
      <c r="C28" s="1298">
        <v>3451</v>
      </c>
      <c r="D28" s="1297">
        <v>0.9691669545241364</v>
      </c>
      <c r="E28" s="1298">
        <v>767</v>
      </c>
      <c r="F28" s="1301">
        <v>0.49575025046052423</v>
      </c>
    </row>
    <row r="29" spans="1:6" s="1259" customFormat="1" ht="12.75" customHeight="1">
      <c r="A29" s="1300">
        <v>18</v>
      </c>
      <c r="B29" s="1299" t="s">
        <v>1475</v>
      </c>
      <c r="C29" s="1298">
        <v>2783</v>
      </c>
      <c r="D29" s="1297">
        <v>0.7815681351610176</v>
      </c>
      <c r="E29" s="1298">
        <v>1517</v>
      </c>
      <c r="F29" s="1301">
        <v>0.9805125553436964</v>
      </c>
    </row>
    <row r="30" spans="1:6" s="1259" customFormat="1" ht="12.75" customHeight="1">
      <c r="A30" s="1300">
        <v>19</v>
      </c>
      <c r="B30" s="1299" t="s">
        <v>1594</v>
      </c>
      <c r="C30" s="1298">
        <v>1759</v>
      </c>
      <c r="D30" s="1297">
        <v>0.49399150188581753</v>
      </c>
      <c r="E30" s="1298">
        <v>530</v>
      </c>
      <c r="F30" s="1301">
        <v>0.3425653621174417</v>
      </c>
    </row>
    <row r="31" spans="1:6" s="1259" customFormat="1" ht="12.75" customHeight="1">
      <c r="A31" s="1300">
        <v>20</v>
      </c>
      <c r="B31" s="1299" t="s">
        <v>1584</v>
      </c>
      <c r="C31" s="1298">
        <v>1357</v>
      </c>
      <c r="D31" s="1297">
        <v>0.3810952064008268</v>
      </c>
      <c r="E31" s="1281" t="s">
        <v>1764</v>
      </c>
      <c r="F31" s="1280" t="s">
        <v>1764</v>
      </c>
    </row>
    <row r="32" spans="1:6" ht="12" customHeight="1">
      <c r="A32" s="69"/>
      <c r="B32" s="69"/>
      <c r="C32" s="873"/>
      <c r="D32" s="1296"/>
      <c r="E32" s="873"/>
      <c r="F32" s="1295"/>
    </row>
    <row r="33" spans="2:6" ht="12" customHeight="1">
      <c r="B33" s="62"/>
      <c r="C33" s="207"/>
      <c r="D33" s="1294"/>
      <c r="E33" s="207"/>
      <c r="F33" s="1294"/>
    </row>
    <row r="34" spans="1:2" ht="12.75" customHeight="1">
      <c r="A34" s="518" t="s">
        <v>308</v>
      </c>
      <c r="B34" s="62"/>
    </row>
    <row r="35" spans="1:6" ht="15.75">
      <c r="A35" s="87" t="s">
        <v>1763</v>
      </c>
      <c r="B35" s="904"/>
      <c r="C35" s="83"/>
      <c r="D35" s="83"/>
      <c r="E35" s="83"/>
      <c r="F35" s="83"/>
    </row>
    <row r="36" spans="1:6" ht="15.75">
      <c r="A36" s="87" t="s">
        <v>1762</v>
      </c>
      <c r="B36" s="904"/>
      <c r="C36" s="83"/>
      <c r="D36" s="83"/>
      <c r="E36" s="83"/>
      <c r="F36" s="83"/>
    </row>
    <row r="37" spans="1:2" ht="12.75" customHeight="1">
      <c r="A37" s="518"/>
      <c r="B37" s="62"/>
    </row>
    <row r="38" spans="1:2" ht="12.75" customHeight="1">
      <c r="A38" s="518" t="s">
        <v>1761</v>
      </c>
      <c r="B38" s="62"/>
    </row>
    <row r="39" spans="1:2" ht="12.75" customHeight="1">
      <c r="A39" s="518" t="s">
        <v>1760</v>
      </c>
      <c r="B39" s="62"/>
    </row>
    <row r="40" spans="1:2" ht="12.75" customHeight="1">
      <c r="A40" s="518" t="s">
        <v>1759</v>
      </c>
      <c r="B40" s="62"/>
    </row>
    <row r="41" ht="12.75">
      <c r="A41" s="628" t="s">
        <v>1758</v>
      </c>
    </row>
    <row r="42" ht="12.75">
      <c r="A42" s="628" t="s">
        <v>1757</v>
      </c>
    </row>
    <row r="43" ht="12.75">
      <c r="A43" s="1148"/>
    </row>
    <row r="44" ht="12.75">
      <c r="A44" s="1148"/>
    </row>
    <row r="45" ht="12.75">
      <c r="A45" s="1148"/>
    </row>
  </sheetData>
  <sheetProtection/>
  <printOptions horizontalCentered="1"/>
  <pageMargins left="1" right="1" top="1" bottom="1" header="0.5" footer="0.5"/>
  <pageSetup horizontalDpi="600" verticalDpi="600" orientation="landscape" r:id="rId1"/>
  <headerFooter alignWithMargins="0">
    <oddFooter>&amp;L&amp;"Arial,Italic"&amp;9      The State of Hawaii Data Book 2022&amp;R&amp;9http://dbedt.hawaii.gov/</oddFooter>
  </headerFooter>
  <rowBreaks count="1" manualBreakCount="1">
    <brk id="34" max="255" man="1"/>
  </rowBreaks>
</worksheet>
</file>

<file path=xl/worksheets/sheet47.xml><?xml version="1.0" encoding="utf-8"?>
<worksheet xmlns="http://schemas.openxmlformats.org/spreadsheetml/2006/main" xmlns:r="http://schemas.openxmlformats.org/officeDocument/2006/relationships">
  <dimension ref="A1:N60"/>
  <sheetViews>
    <sheetView workbookViewId="0" topLeftCell="A1">
      <selection activeCell="A1" sqref="A1"/>
    </sheetView>
  </sheetViews>
  <sheetFormatPr defaultColWidth="9.140625" defaultRowHeight="12.75"/>
  <cols>
    <col min="1" max="1" width="42.7109375" style="62" customWidth="1"/>
    <col min="2" max="7" width="12.28125" style="62" customWidth="1"/>
    <col min="8" max="16384" width="9.140625" style="62" customWidth="1"/>
  </cols>
  <sheetData>
    <row r="1" spans="1:7" ht="15.75">
      <c r="A1" s="87" t="s">
        <v>1812</v>
      </c>
      <c r="B1" s="83"/>
      <c r="C1" s="83"/>
      <c r="D1" s="83"/>
      <c r="E1" s="83"/>
      <c r="F1" s="83"/>
      <c r="G1" s="83"/>
    </row>
    <row r="2" spans="1:5" ht="12.75" customHeight="1" thickBot="1">
      <c r="A2" s="572" t="s">
        <v>34</v>
      </c>
      <c r="E2" s="62" t="s">
        <v>34</v>
      </c>
    </row>
    <row r="3" spans="1:7" s="825" customFormat="1" ht="45" customHeight="1" thickTop="1">
      <c r="A3" s="1331" t="s">
        <v>1795</v>
      </c>
      <c r="B3" s="903" t="s">
        <v>1347</v>
      </c>
      <c r="C3" s="1330" t="s">
        <v>177</v>
      </c>
      <c r="D3" s="1307" t="s">
        <v>4</v>
      </c>
      <c r="E3" s="1307" t="s">
        <v>5</v>
      </c>
      <c r="F3" s="570" t="s">
        <v>1346</v>
      </c>
      <c r="G3" s="570" t="s">
        <v>478</v>
      </c>
    </row>
    <row r="4" spans="1:7" ht="12.75" customHeight="1">
      <c r="A4" s="568"/>
      <c r="B4" s="1329"/>
      <c r="C4" s="901"/>
      <c r="D4" s="1328"/>
      <c r="E4" s="1328"/>
      <c r="F4" s="898"/>
      <c r="G4" s="898"/>
    </row>
    <row r="5" spans="1:7" ht="12.75" customHeight="1">
      <c r="A5" s="1327" t="s">
        <v>0</v>
      </c>
      <c r="B5" s="1312">
        <v>1455271</v>
      </c>
      <c r="C5" s="1311">
        <v>1016508</v>
      </c>
      <c r="D5" s="1310">
        <v>200629</v>
      </c>
      <c r="E5" s="1310">
        <v>73298</v>
      </c>
      <c r="F5" s="1309">
        <v>164754</v>
      </c>
      <c r="G5" s="1309">
        <v>82</v>
      </c>
    </row>
    <row r="6" spans="1:7" ht="12.75" customHeight="1">
      <c r="A6" s="1326"/>
      <c r="B6" s="1320"/>
      <c r="C6" s="1319"/>
      <c r="D6" s="1318"/>
      <c r="E6" s="1318"/>
      <c r="F6" s="1317"/>
      <c r="G6" s="1317"/>
    </row>
    <row r="7" spans="1:7" ht="12.75" customHeight="1">
      <c r="A7" s="1334" t="s">
        <v>1811</v>
      </c>
      <c r="B7" s="1320">
        <v>1414530</v>
      </c>
      <c r="C7" s="1319">
        <v>981641</v>
      </c>
      <c r="D7" s="1318">
        <v>197901</v>
      </c>
      <c r="E7" s="1318">
        <v>72367</v>
      </c>
      <c r="F7" s="1317">
        <v>162556</v>
      </c>
      <c r="G7" s="1317">
        <v>65</v>
      </c>
    </row>
    <row r="8" spans="1:7" ht="12.75" customHeight="1">
      <c r="A8" s="1322" t="s">
        <v>1810</v>
      </c>
      <c r="B8" s="1320">
        <v>490288</v>
      </c>
      <c r="C8" s="1319">
        <v>336455</v>
      </c>
      <c r="D8" s="1318">
        <v>73000</v>
      </c>
      <c r="E8" s="1318">
        <v>24702</v>
      </c>
      <c r="F8" s="1317">
        <v>56077</v>
      </c>
      <c r="G8" s="1317">
        <v>54</v>
      </c>
    </row>
    <row r="9" spans="1:7" ht="12.75" customHeight="1">
      <c r="A9" s="1322" t="s">
        <v>1809</v>
      </c>
      <c r="B9" s="1320">
        <v>240164</v>
      </c>
      <c r="C9" s="1319">
        <v>167765</v>
      </c>
      <c r="D9" s="1318">
        <v>33937</v>
      </c>
      <c r="E9" s="1318">
        <v>12182</v>
      </c>
      <c r="F9" s="1317">
        <v>26277</v>
      </c>
      <c r="G9" s="1317">
        <v>3</v>
      </c>
    </row>
    <row r="10" spans="1:7" ht="12.75" customHeight="1">
      <c r="A10" s="1324" t="s">
        <v>1808</v>
      </c>
      <c r="B10" s="1320">
        <v>236434</v>
      </c>
      <c r="C10" s="1319">
        <v>165340</v>
      </c>
      <c r="D10" s="1318">
        <v>33286</v>
      </c>
      <c r="E10" s="1318">
        <v>11999</v>
      </c>
      <c r="F10" s="1317">
        <v>25806</v>
      </c>
      <c r="G10" s="1317">
        <v>3</v>
      </c>
    </row>
    <row r="11" spans="1:7" ht="12.75" customHeight="1">
      <c r="A11" s="1324" t="s">
        <v>1807</v>
      </c>
      <c r="B11" s="1320">
        <v>3730</v>
      </c>
      <c r="C11" s="1319">
        <v>2425</v>
      </c>
      <c r="D11" s="1318">
        <v>651</v>
      </c>
      <c r="E11" s="1318">
        <v>183</v>
      </c>
      <c r="F11" s="1317">
        <v>471</v>
      </c>
      <c r="G11" s="1333" t="s">
        <v>137</v>
      </c>
    </row>
    <row r="12" spans="1:7" ht="12.75" customHeight="1">
      <c r="A12" s="1322" t="s">
        <v>1806</v>
      </c>
      <c r="B12" s="1320">
        <v>34222</v>
      </c>
      <c r="C12" s="1319">
        <v>20773</v>
      </c>
      <c r="D12" s="1318">
        <v>6480</v>
      </c>
      <c r="E12" s="1318">
        <v>2121</v>
      </c>
      <c r="F12" s="1317">
        <v>4847</v>
      </c>
      <c r="G12" s="1317">
        <v>1</v>
      </c>
    </row>
    <row r="13" spans="1:7" ht="12.75" customHeight="1">
      <c r="A13" s="1324" t="s">
        <v>1805</v>
      </c>
      <c r="B13" s="1320">
        <v>31920</v>
      </c>
      <c r="C13" s="1319">
        <v>19277</v>
      </c>
      <c r="D13" s="1318">
        <v>6061</v>
      </c>
      <c r="E13" s="1318">
        <v>2015</v>
      </c>
      <c r="F13" s="1317">
        <v>4566</v>
      </c>
      <c r="G13" s="1317">
        <v>1</v>
      </c>
    </row>
    <row r="14" spans="1:7" ht="12.75" customHeight="1">
      <c r="A14" s="1324" t="s">
        <v>1804</v>
      </c>
      <c r="B14" s="1320">
        <v>2302</v>
      </c>
      <c r="C14" s="1319">
        <v>1496</v>
      </c>
      <c r="D14" s="1318">
        <v>419</v>
      </c>
      <c r="E14" s="1318">
        <v>106</v>
      </c>
      <c r="F14" s="1317">
        <v>281</v>
      </c>
      <c r="G14" s="1333" t="s">
        <v>137</v>
      </c>
    </row>
    <row r="15" spans="1:7" ht="12.75" customHeight="1">
      <c r="A15" s="1322" t="s">
        <v>1803</v>
      </c>
      <c r="B15" s="1320">
        <v>377700</v>
      </c>
      <c r="C15" s="1319">
        <v>266730</v>
      </c>
      <c r="D15" s="1318">
        <v>50251</v>
      </c>
      <c r="E15" s="1318">
        <v>19211</v>
      </c>
      <c r="F15" s="1317">
        <v>41505</v>
      </c>
      <c r="G15" s="1317">
        <v>3</v>
      </c>
    </row>
    <row r="16" spans="1:7" ht="12.75" customHeight="1">
      <c r="A16" s="1324" t="s">
        <v>1294</v>
      </c>
      <c r="B16" s="1320">
        <v>226092</v>
      </c>
      <c r="C16" s="1319">
        <v>157650</v>
      </c>
      <c r="D16" s="1318">
        <v>31433</v>
      </c>
      <c r="E16" s="1318">
        <v>11427</v>
      </c>
      <c r="F16" s="1317">
        <v>25579</v>
      </c>
      <c r="G16" s="1317">
        <v>3</v>
      </c>
    </row>
    <row r="17" spans="1:7" ht="12.75" customHeight="1">
      <c r="A17" s="1322" t="s">
        <v>1802</v>
      </c>
      <c r="B17" s="1320">
        <v>66819</v>
      </c>
      <c r="C17" s="1319">
        <v>46001</v>
      </c>
      <c r="D17" s="1318">
        <v>9123</v>
      </c>
      <c r="E17" s="1318">
        <v>3895</v>
      </c>
      <c r="F17" s="1317">
        <v>7798</v>
      </c>
      <c r="G17" s="1317">
        <v>2</v>
      </c>
    </row>
    <row r="18" spans="1:7" ht="12.75" customHeight="1">
      <c r="A18" s="1324" t="s">
        <v>1294</v>
      </c>
      <c r="B18" s="1320">
        <v>48841</v>
      </c>
      <c r="C18" s="1319">
        <v>33018</v>
      </c>
      <c r="D18" s="1318">
        <v>6945</v>
      </c>
      <c r="E18" s="1318">
        <v>2907</v>
      </c>
      <c r="F18" s="1317">
        <v>5969</v>
      </c>
      <c r="G18" s="1317">
        <v>2</v>
      </c>
    </row>
    <row r="19" spans="1:7" ht="12.75" customHeight="1">
      <c r="A19" s="1322" t="s">
        <v>1801</v>
      </c>
      <c r="B19" s="1320">
        <v>127832</v>
      </c>
      <c r="C19" s="1319">
        <v>93819</v>
      </c>
      <c r="D19" s="1318">
        <v>13508</v>
      </c>
      <c r="E19" s="1318">
        <v>5737</v>
      </c>
      <c r="F19" s="1317">
        <v>14766</v>
      </c>
      <c r="G19" s="1317">
        <v>2</v>
      </c>
    </row>
    <row r="20" spans="1:7" ht="12.75" customHeight="1">
      <c r="A20" s="1322" t="s">
        <v>1800</v>
      </c>
      <c r="B20" s="1320">
        <v>77505</v>
      </c>
      <c r="C20" s="1319">
        <v>50098</v>
      </c>
      <c r="D20" s="1318">
        <v>11602</v>
      </c>
      <c r="E20" s="1318">
        <v>4519</v>
      </c>
      <c r="F20" s="1317">
        <v>11286</v>
      </c>
      <c r="G20" s="1333" t="s">
        <v>137</v>
      </c>
    </row>
    <row r="21" spans="1:7" ht="12.75" customHeight="1">
      <c r="A21" s="78"/>
      <c r="B21" s="1320"/>
      <c r="C21" s="1319"/>
      <c r="D21" s="1318"/>
      <c r="E21" s="1318"/>
      <c r="F21" s="1317"/>
      <c r="G21" s="1317"/>
    </row>
    <row r="22" spans="1:7" ht="12.75" customHeight="1">
      <c r="A22" s="1334" t="s">
        <v>1799</v>
      </c>
      <c r="B22" s="1320">
        <v>40741</v>
      </c>
      <c r="C22" s="1319">
        <v>34867</v>
      </c>
      <c r="D22" s="1318">
        <v>2728</v>
      </c>
      <c r="E22" s="1318">
        <v>931</v>
      </c>
      <c r="F22" s="1317">
        <v>2198</v>
      </c>
      <c r="G22" s="1317">
        <v>17</v>
      </c>
    </row>
    <row r="23" spans="1:7" ht="12.75" customHeight="1">
      <c r="A23" s="1322" t="s">
        <v>1798</v>
      </c>
      <c r="B23" s="1320">
        <v>9661</v>
      </c>
      <c r="C23" s="1319">
        <v>7243</v>
      </c>
      <c r="D23" s="1318">
        <v>1167</v>
      </c>
      <c r="E23" s="1318">
        <v>460</v>
      </c>
      <c r="F23" s="1317">
        <v>791</v>
      </c>
      <c r="G23" s="1333" t="s">
        <v>137</v>
      </c>
    </row>
    <row r="24" spans="1:7" ht="12.75" customHeight="1">
      <c r="A24" s="1322" t="s">
        <v>1797</v>
      </c>
      <c r="B24" s="1320">
        <v>31080</v>
      </c>
      <c r="C24" s="1319">
        <v>27624</v>
      </c>
      <c r="D24" s="1318">
        <v>1561</v>
      </c>
      <c r="E24" s="1318">
        <v>471</v>
      </c>
      <c r="F24" s="1317">
        <v>1407</v>
      </c>
      <c r="G24" s="1317">
        <v>17</v>
      </c>
    </row>
    <row r="25" spans="1:7" ht="12.75" customHeight="1">
      <c r="A25" s="69"/>
      <c r="B25" s="1332"/>
      <c r="C25" s="812"/>
      <c r="D25" s="1332"/>
      <c r="E25" s="1332"/>
      <c r="F25" s="818"/>
      <c r="G25" s="818"/>
    </row>
    <row r="26" spans="1:7" ht="12.75" customHeight="1">
      <c r="A26" s="88"/>
      <c r="B26" s="88"/>
      <c r="C26" s="88"/>
      <c r="D26" s="88"/>
      <c r="E26" s="88"/>
      <c r="F26" s="88"/>
      <c r="G26" s="88"/>
    </row>
    <row r="27" s="88" customFormat="1" ht="12.75" customHeight="1">
      <c r="A27" s="93" t="s">
        <v>468</v>
      </c>
    </row>
    <row r="28" s="88" customFormat="1" ht="12.75" customHeight="1"/>
    <row r="29" spans="1:7" ht="15.75" customHeight="1">
      <c r="A29" s="87" t="s">
        <v>1796</v>
      </c>
      <c r="B29" s="83"/>
      <c r="C29" s="83"/>
      <c r="D29" s="83"/>
      <c r="E29" s="83"/>
      <c r="F29" s="83"/>
      <c r="G29" s="83"/>
    </row>
    <row r="30" s="88" customFormat="1" ht="12.75" customHeight="1" thickBot="1"/>
    <row r="31" spans="1:7" s="88" customFormat="1" ht="45" customHeight="1" thickTop="1">
      <c r="A31" s="1331" t="s">
        <v>1795</v>
      </c>
      <c r="B31" s="903" t="s">
        <v>1347</v>
      </c>
      <c r="C31" s="1330" t="s">
        <v>177</v>
      </c>
      <c r="D31" s="1307" t="s">
        <v>4</v>
      </c>
      <c r="E31" s="1307" t="s">
        <v>5</v>
      </c>
      <c r="F31" s="570" t="s">
        <v>1346</v>
      </c>
      <c r="G31" s="570" t="s">
        <v>478</v>
      </c>
    </row>
    <row r="32" spans="1:7" s="88" customFormat="1" ht="12.75" customHeight="1">
      <c r="A32" s="568"/>
      <c r="B32" s="1329"/>
      <c r="C32" s="901"/>
      <c r="D32" s="1328"/>
      <c r="E32" s="1328"/>
      <c r="F32" s="898"/>
      <c r="G32" s="898"/>
    </row>
    <row r="33" spans="1:13" ht="12.75" customHeight="1">
      <c r="A33" s="1327" t="s">
        <v>1794</v>
      </c>
      <c r="B33" s="1312">
        <v>490267</v>
      </c>
      <c r="C33" s="1311">
        <v>336412</v>
      </c>
      <c r="D33" s="1310">
        <v>73021</v>
      </c>
      <c r="E33" s="1310">
        <v>24712</v>
      </c>
      <c r="F33" s="1309">
        <v>56063</v>
      </c>
      <c r="G33" s="1309">
        <v>59</v>
      </c>
      <c r="H33" s="207"/>
      <c r="I33" s="207"/>
      <c r="J33" s="207"/>
      <c r="K33" s="207"/>
      <c r="L33" s="207"/>
      <c r="M33" s="207"/>
    </row>
    <row r="34" spans="1:7" ht="12.75" customHeight="1">
      <c r="A34" s="1326"/>
      <c r="B34" s="1320"/>
      <c r="C34" s="1319"/>
      <c r="D34" s="1318"/>
      <c r="E34" s="1318"/>
      <c r="F34" s="1317"/>
      <c r="G34" s="1317"/>
    </row>
    <row r="35" spans="1:14" ht="12.75" customHeight="1">
      <c r="A35" s="688" t="s">
        <v>1793</v>
      </c>
      <c r="B35" s="1320">
        <v>336672</v>
      </c>
      <c r="C35" s="1319">
        <v>233222</v>
      </c>
      <c r="D35" s="1318">
        <v>48516</v>
      </c>
      <c r="E35" s="1318">
        <v>17378</v>
      </c>
      <c r="F35" s="1317">
        <v>37539</v>
      </c>
      <c r="G35" s="1317">
        <v>17</v>
      </c>
      <c r="I35" s="207"/>
      <c r="J35" s="207"/>
      <c r="K35" s="207"/>
      <c r="L35" s="207"/>
      <c r="M35" s="207"/>
      <c r="N35" s="207"/>
    </row>
    <row r="36" spans="1:7" ht="12.75" customHeight="1">
      <c r="A36" s="1325" t="s">
        <v>1792</v>
      </c>
      <c r="B36" s="1320">
        <v>240160</v>
      </c>
      <c r="C36" s="1319">
        <v>167750</v>
      </c>
      <c r="D36" s="1318">
        <v>33939</v>
      </c>
      <c r="E36" s="1318">
        <v>12165</v>
      </c>
      <c r="F36" s="1317">
        <v>26298</v>
      </c>
      <c r="G36" s="1317">
        <v>8</v>
      </c>
    </row>
    <row r="37" spans="1:7" ht="12.75" customHeight="1">
      <c r="A37" s="1324" t="s">
        <v>1788</v>
      </c>
      <c r="B37" s="1320">
        <v>85024</v>
      </c>
      <c r="C37" s="1319">
        <v>62235</v>
      </c>
      <c r="D37" s="1318">
        <v>9923</v>
      </c>
      <c r="E37" s="1318">
        <v>3990</v>
      </c>
      <c r="F37" s="1317">
        <v>8872</v>
      </c>
      <c r="G37" s="1317">
        <v>4</v>
      </c>
    </row>
    <row r="38" spans="1:7" ht="12.75" customHeight="1">
      <c r="A38" s="1322" t="s">
        <v>1791</v>
      </c>
      <c r="B38" s="1320">
        <v>96512</v>
      </c>
      <c r="C38" s="1319">
        <v>65472</v>
      </c>
      <c r="D38" s="1318">
        <v>14577</v>
      </c>
      <c r="E38" s="1318">
        <v>5213</v>
      </c>
      <c r="F38" s="1317">
        <v>11241</v>
      </c>
      <c r="G38" s="1317">
        <v>9</v>
      </c>
    </row>
    <row r="39" spans="1:7" ht="12.75" customHeight="1">
      <c r="A39" s="1324" t="s">
        <v>1790</v>
      </c>
      <c r="B39" s="1320">
        <v>33303</v>
      </c>
      <c r="C39" s="1319">
        <v>22260</v>
      </c>
      <c r="D39" s="1318">
        <v>5235</v>
      </c>
      <c r="E39" s="1318">
        <v>1785</v>
      </c>
      <c r="F39" s="1317">
        <v>4019</v>
      </c>
      <c r="G39" s="1317">
        <v>4</v>
      </c>
    </row>
    <row r="40" spans="1:7" ht="12.75" customHeight="1">
      <c r="A40" s="1323" t="s">
        <v>1788</v>
      </c>
      <c r="B40" s="1320">
        <v>12473</v>
      </c>
      <c r="C40" s="1319">
        <v>7710</v>
      </c>
      <c r="D40" s="1318">
        <v>2245</v>
      </c>
      <c r="E40" s="1318">
        <v>714</v>
      </c>
      <c r="F40" s="1317">
        <v>1801</v>
      </c>
      <c r="G40" s="1317">
        <v>3</v>
      </c>
    </row>
    <row r="41" spans="1:7" ht="12.75" customHeight="1">
      <c r="A41" s="1324" t="s">
        <v>1789</v>
      </c>
      <c r="B41" s="1320">
        <v>63209</v>
      </c>
      <c r="C41" s="1319">
        <v>43212</v>
      </c>
      <c r="D41" s="1318">
        <v>9342</v>
      </c>
      <c r="E41" s="1318">
        <v>3428</v>
      </c>
      <c r="F41" s="1317">
        <v>7222</v>
      </c>
      <c r="G41" s="1317">
        <v>5</v>
      </c>
    </row>
    <row r="42" spans="1:7" ht="12.75" customHeight="1">
      <c r="A42" s="1323" t="s">
        <v>1788</v>
      </c>
      <c r="B42" s="1320">
        <v>23104</v>
      </c>
      <c r="C42" s="1319">
        <v>14631</v>
      </c>
      <c r="D42" s="1318">
        <v>4011</v>
      </c>
      <c r="E42" s="1318">
        <v>1413</v>
      </c>
      <c r="F42" s="1317">
        <v>3047</v>
      </c>
      <c r="G42" s="1317">
        <v>2</v>
      </c>
    </row>
    <row r="43" spans="1:7" ht="12.75" customHeight="1">
      <c r="A43" s="1324"/>
      <c r="B43" s="1320"/>
      <c r="C43" s="1319"/>
      <c r="D43" s="1318"/>
      <c r="E43" s="1318"/>
      <c r="F43" s="1317"/>
      <c r="G43" s="1317"/>
    </row>
    <row r="44" spans="1:14" ht="12.75" customHeight="1">
      <c r="A44" s="688" t="s">
        <v>1787</v>
      </c>
      <c r="B44" s="1320">
        <v>153595</v>
      </c>
      <c r="C44" s="1319">
        <v>103190</v>
      </c>
      <c r="D44" s="1318">
        <v>24505</v>
      </c>
      <c r="E44" s="1318">
        <v>7334</v>
      </c>
      <c r="F44" s="1317">
        <v>18524</v>
      </c>
      <c r="G44" s="1317">
        <v>42</v>
      </c>
      <c r="I44" s="207"/>
      <c r="J44" s="207"/>
      <c r="K44" s="207"/>
      <c r="L44" s="207"/>
      <c r="M44" s="207"/>
      <c r="N44" s="207"/>
    </row>
    <row r="45" spans="1:7" ht="12.75" customHeight="1">
      <c r="A45" s="1322" t="s">
        <v>1786</v>
      </c>
      <c r="B45" s="1320">
        <v>117972</v>
      </c>
      <c r="C45" s="1319">
        <v>80766</v>
      </c>
      <c r="D45" s="1318">
        <v>18370</v>
      </c>
      <c r="E45" s="1318">
        <v>5341</v>
      </c>
      <c r="F45" s="1317">
        <v>13454</v>
      </c>
      <c r="G45" s="1317">
        <v>41</v>
      </c>
    </row>
    <row r="46" spans="1:7" ht="12.75" customHeight="1">
      <c r="A46" s="1324" t="s">
        <v>1221</v>
      </c>
      <c r="B46" s="1320">
        <v>58092</v>
      </c>
      <c r="C46" s="1319">
        <v>39974</v>
      </c>
      <c r="D46" s="1318">
        <v>9131</v>
      </c>
      <c r="E46" s="1318">
        <v>2549</v>
      </c>
      <c r="F46" s="1317">
        <v>6421</v>
      </c>
      <c r="G46" s="1317">
        <v>17</v>
      </c>
    </row>
    <row r="47" spans="1:7" ht="12.75" customHeight="1">
      <c r="A47" s="1323" t="s">
        <v>1258</v>
      </c>
      <c r="B47" s="1320">
        <v>20950</v>
      </c>
      <c r="C47" s="1319">
        <v>13100</v>
      </c>
      <c r="D47" s="1318">
        <v>4192</v>
      </c>
      <c r="E47" s="1318">
        <v>1134</v>
      </c>
      <c r="F47" s="1317">
        <v>2520</v>
      </c>
      <c r="G47" s="1317">
        <v>4</v>
      </c>
    </row>
    <row r="48" spans="1:7" ht="12.75" customHeight="1">
      <c r="A48" s="1324" t="s">
        <v>1220</v>
      </c>
      <c r="B48" s="1320">
        <v>59880</v>
      </c>
      <c r="C48" s="1319">
        <v>40792</v>
      </c>
      <c r="D48" s="1318">
        <v>9239</v>
      </c>
      <c r="E48" s="1318">
        <v>2792</v>
      </c>
      <c r="F48" s="1317">
        <v>7033</v>
      </c>
      <c r="G48" s="1317">
        <v>24</v>
      </c>
    </row>
    <row r="49" spans="1:7" ht="12.75" customHeight="1">
      <c r="A49" s="1323" t="s">
        <v>1258</v>
      </c>
      <c r="B49" s="1320">
        <v>31823</v>
      </c>
      <c r="C49" s="1319">
        <v>21391</v>
      </c>
      <c r="D49" s="1318">
        <v>5244</v>
      </c>
      <c r="E49" s="1318">
        <v>1601</v>
      </c>
      <c r="F49" s="1317">
        <v>3578</v>
      </c>
      <c r="G49" s="1317">
        <v>9</v>
      </c>
    </row>
    <row r="50" spans="1:7" ht="12.75" customHeight="1">
      <c r="A50" s="1322" t="s">
        <v>1785</v>
      </c>
      <c r="B50" s="1320">
        <v>35623</v>
      </c>
      <c r="C50" s="1319">
        <v>22424</v>
      </c>
      <c r="D50" s="1318">
        <v>6135</v>
      </c>
      <c r="E50" s="1318">
        <v>1993</v>
      </c>
      <c r="F50" s="1317">
        <v>5070</v>
      </c>
      <c r="G50" s="1317">
        <v>1</v>
      </c>
    </row>
    <row r="51" spans="2:7" ht="12.75">
      <c r="B51" s="1320"/>
      <c r="C51" s="1319"/>
      <c r="D51" s="1318"/>
      <c r="E51" s="1318"/>
      <c r="F51" s="1317"/>
      <c r="G51" s="1317"/>
    </row>
    <row r="52" spans="1:7" ht="12.75" customHeight="1">
      <c r="A52" s="1321" t="s">
        <v>1784</v>
      </c>
      <c r="B52" s="1320">
        <v>154533</v>
      </c>
      <c r="C52" s="1319">
        <v>106855</v>
      </c>
      <c r="D52" s="1318">
        <v>21211</v>
      </c>
      <c r="E52" s="1318">
        <v>8342</v>
      </c>
      <c r="F52" s="1317">
        <v>18110</v>
      </c>
      <c r="G52" s="1317">
        <v>15</v>
      </c>
    </row>
    <row r="53" spans="1:7" ht="12.75" customHeight="1">
      <c r="A53" s="688" t="s">
        <v>1783</v>
      </c>
      <c r="B53" s="1320">
        <v>194142</v>
      </c>
      <c r="C53" s="1319">
        <v>128283</v>
      </c>
      <c r="D53" s="1318">
        <v>32497</v>
      </c>
      <c r="E53" s="1318">
        <v>10893</v>
      </c>
      <c r="F53" s="1317">
        <v>22452</v>
      </c>
      <c r="G53" s="1317">
        <v>17</v>
      </c>
    </row>
    <row r="54" spans="1:7" ht="12.75" customHeight="1">
      <c r="A54" s="688"/>
      <c r="B54" s="1320"/>
      <c r="C54" s="1319"/>
      <c r="D54" s="1318"/>
      <c r="E54" s="1318"/>
      <c r="F54" s="1317"/>
      <c r="G54" s="1317"/>
    </row>
    <row r="55" spans="1:7" ht="12.75" customHeight="1">
      <c r="A55" s="688" t="s">
        <v>540</v>
      </c>
      <c r="B55" s="1316">
        <v>2.88522376582556</v>
      </c>
      <c r="C55" s="1315">
        <v>2.9179726050200347</v>
      </c>
      <c r="D55" s="1314">
        <v>2.7101929581901096</v>
      </c>
      <c r="E55" s="1314">
        <v>2.928415344771771</v>
      </c>
      <c r="F55" s="1313">
        <v>2.899523750066889</v>
      </c>
      <c r="G55" s="1313">
        <v>1.1016949152542372</v>
      </c>
    </row>
    <row r="56" spans="1:7" ht="12.75" customHeight="1">
      <c r="A56" s="69"/>
      <c r="B56" s="1312"/>
      <c r="C56" s="1311"/>
      <c r="D56" s="1310"/>
      <c r="E56" s="1310"/>
      <c r="F56" s="1309"/>
      <c r="G56" s="1309"/>
    </row>
    <row r="57" ht="12.75" customHeight="1"/>
    <row r="58" ht="12.75" customHeight="1">
      <c r="A58" s="65" t="s">
        <v>1782</v>
      </c>
    </row>
    <row r="59" ht="12.75">
      <c r="A59" s="63" t="s">
        <v>1781</v>
      </c>
    </row>
    <row r="60" ht="12.75">
      <c r="A60" s="63"/>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rowBreaks count="1" manualBreakCount="1">
    <brk id="28" max="255" man="1"/>
  </rowBreaks>
</worksheet>
</file>

<file path=xl/worksheets/sheet48.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140625" defaultRowHeight="12.75"/>
  <cols>
    <col min="1" max="1" width="6.57421875" style="295" customWidth="1"/>
    <col min="2" max="2" width="12.140625" style="295" customWidth="1"/>
    <col min="3" max="3" width="9.7109375" style="295" customWidth="1"/>
    <col min="4" max="4" width="12.140625" style="295" customWidth="1"/>
    <col min="5" max="5" width="10.57421875" style="295" customWidth="1"/>
    <col min="6" max="6" width="11.7109375" style="295" customWidth="1"/>
    <col min="7" max="7" width="12.140625" style="295" customWidth="1"/>
    <col min="8" max="8" width="9.421875" style="295" customWidth="1"/>
    <col min="9" max="16384" width="9.140625" style="295" customWidth="1"/>
  </cols>
  <sheetData>
    <row r="1" spans="1:8" ht="15.75">
      <c r="A1" s="391" t="s">
        <v>1820</v>
      </c>
      <c r="B1" s="1358"/>
      <c r="C1" s="1358"/>
      <c r="D1" s="1358"/>
      <c r="E1" s="1358"/>
      <c r="F1" s="1358"/>
      <c r="G1" s="1358"/>
      <c r="H1" s="1358"/>
    </row>
    <row r="2" ht="12.75" customHeight="1" thickBot="1">
      <c r="A2" s="388" t="s">
        <v>34</v>
      </c>
    </row>
    <row r="3" spans="1:8" s="1354" customFormat="1" ht="24" customHeight="1" thickTop="1">
      <c r="A3" s="1357"/>
      <c r="B3" s="1357"/>
      <c r="C3" s="1357"/>
      <c r="D3" s="1355" t="s">
        <v>1819</v>
      </c>
      <c r="E3" s="1355"/>
      <c r="F3" s="1356"/>
      <c r="G3" s="1355" t="s">
        <v>1818</v>
      </c>
      <c r="H3" s="1355"/>
    </row>
    <row r="4" spans="1:8" s="1350" customFormat="1" ht="34.5" customHeight="1">
      <c r="A4" s="1352" t="s">
        <v>71</v>
      </c>
      <c r="B4" s="1352" t="s">
        <v>541</v>
      </c>
      <c r="C4" s="1352" t="s">
        <v>1816</v>
      </c>
      <c r="D4" s="1352" t="s">
        <v>541</v>
      </c>
      <c r="E4" s="1352" t="s">
        <v>1816</v>
      </c>
      <c r="F4" s="1353" t="s">
        <v>1817</v>
      </c>
      <c r="G4" s="1352" t="s">
        <v>541</v>
      </c>
      <c r="H4" s="1351" t="s">
        <v>1816</v>
      </c>
    </row>
    <row r="5" spans="1:7" ht="12.75">
      <c r="A5" s="315"/>
      <c r="B5" s="315"/>
      <c r="C5" s="315"/>
      <c r="D5" s="315"/>
      <c r="E5" s="315"/>
      <c r="F5" s="315"/>
      <c r="G5" s="315"/>
    </row>
    <row r="6" spans="1:8" ht="12.75">
      <c r="A6" s="1345">
        <v>1950</v>
      </c>
      <c r="B6" s="1343">
        <v>111858</v>
      </c>
      <c r="C6" s="1343">
        <v>96460</v>
      </c>
      <c r="D6" s="1343">
        <v>463230</v>
      </c>
      <c r="E6" s="1349" t="s">
        <v>62</v>
      </c>
      <c r="F6" s="1343">
        <v>36564</v>
      </c>
      <c r="G6" s="1348">
        <v>4.14</v>
      </c>
      <c r="H6" s="1333" t="s">
        <v>62</v>
      </c>
    </row>
    <row r="7" spans="1:8" ht="12.75">
      <c r="A7" s="1345">
        <v>1960</v>
      </c>
      <c r="B7" s="1343">
        <v>153064</v>
      </c>
      <c r="C7" s="1343">
        <v>129481</v>
      </c>
      <c r="D7" s="1343">
        <v>592807</v>
      </c>
      <c r="E7" s="1343">
        <v>555894</v>
      </c>
      <c r="F7" s="1343">
        <v>39965</v>
      </c>
      <c r="G7" s="1348">
        <v>3.87</v>
      </c>
      <c r="H7" s="1347">
        <v>4.29</v>
      </c>
    </row>
    <row r="8" spans="1:8" ht="12.75">
      <c r="A8" s="1345">
        <v>1970</v>
      </c>
      <c r="B8" s="1343">
        <v>203088</v>
      </c>
      <c r="C8" s="1343">
        <v>170358</v>
      </c>
      <c r="D8" s="1343">
        <v>730095</v>
      </c>
      <c r="E8" s="1343">
        <v>678343</v>
      </c>
      <c r="F8" s="1343">
        <v>38466</v>
      </c>
      <c r="G8" s="1348">
        <v>3.59</v>
      </c>
      <c r="H8" s="1347">
        <v>3.98</v>
      </c>
    </row>
    <row r="9" spans="1:8" ht="12.75">
      <c r="A9" s="1345">
        <v>1980</v>
      </c>
      <c r="B9" s="1343">
        <v>294052</v>
      </c>
      <c r="C9" s="1343">
        <v>226035</v>
      </c>
      <c r="D9" s="1343">
        <v>925092</v>
      </c>
      <c r="E9" s="1343">
        <v>814983</v>
      </c>
      <c r="F9" s="1343">
        <v>39599</v>
      </c>
      <c r="G9" s="1348">
        <v>3.15</v>
      </c>
      <c r="H9" s="1347">
        <v>3.61</v>
      </c>
    </row>
    <row r="10" spans="1:8" ht="12.75">
      <c r="A10" s="1345">
        <v>1990</v>
      </c>
      <c r="B10" s="1343">
        <v>356268</v>
      </c>
      <c r="C10" s="1343">
        <v>263456</v>
      </c>
      <c r="D10" s="1343">
        <v>1070607</v>
      </c>
      <c r="E10" s="1343">
        <v>915783</v>
      </c>
      <c r="F10" s="1343">
        <v>37632</v>
      </c>
      <c r="G10" s="1348">
        <v>3.01</v>
      </c>
      <c r="H10" s="1347">
        <v>3.48</v>
      </c>
    </row>
    <row r="11" spans="1:8" ht="12.75">
      <c r="A11" s="1345">
        <v>2000</v>
      </c>
      <c r="B11" s="1343">
        <v>403240</v>
      </c>
      <c r="C11" s="1343">
        <v>287068</v>
      </c>
      <c r="D11" s="1343">
        <v>1175755</v>
      </c>
      <c r="E11" s="1343">
        <v>982348</v>
      </c>
      <c r="F11" s="1343">
        <v>35782</v>
      </c>
      <c r="G11" s="1348">
        <v>2.92</v>
      </c>
      <c r="H11" s="1347">
        <v>3.42</v>
      </c>
    </row>
    <row r="12" spans="1:11" ht="12.75">
      <c r="A12" s="1345">
        <v>2010</v>
      </c>
      <c r="B12" s="1343">
        <v>455338</v>
      </c>
      <c r="C12" s="1343">
        <v>313907</v>
      </c>
      <c r="D12" s="1343">
        <v>1317421</v>
      </c>
      <c r="E12" s="1343">
        <v>1074173</v>
      </c>
      <c r="F12" s="1343">
        <v>42880</v>
      </c>
      <c r="G12" s="1348">
        <v>2.8932814744212</v>
      </c>
      <c r="H12" s="1347">
        <v>3.42</v>
      </c>
      <c r="I12" s="1340"/>
      <c r="K12" s="1346"/>
    </row>
    <row r="13" spans="1:9" ht="12.75">
      <c r="A13" s="1345">
        <v>2020</v>
      </c>
      <c r="B13" s="1343">
        <v>490267</v>
      </c>
      <c r="C13" s="1343">
        <v>336672</v>
      </c>
      <c r="D13" s="1343">
        <v>1414530</v>
      </c>
      <c r="E13" s="1344" t="s">
        <v>62</v>
      </c>
      <c r="F13" s="1343">
        <v>40741</v>
      </c>
      <c r="G13" s="1342">
        <v>2.88522376582556</v>
      </c>
      <c r="H13" s="1341" t="s">
        <v>62</v>
      </c>
      <c r="I13" s="1340"/>
    </row>
    <row r="14" spans="1:8" ht="12.75">
      <c r="A14" s="303"/>
      <c r="B14" s="1339"/>
      <c r="C14" s="1339"/>
      <c r="D14" s="1339"/>
      <c r="E14" s="1339"/>
      <c r="F14" s="1339"/>
      <c r="G14" s="1339"/>
      <c r="H14" s="1338"/>
    </row>
    <row r="16" ht="12.75">
      <c r="A16" s="298" t="s">
        <v>116</v>
      </c>
    </row>
    <row r="17" ht="12.75">
      <c r="A17" s="1337" t="s">
        <v>1815</v>
      </c>
    </row>
    <row r="18" ht="12.75">
      <c r="A18" s="1337" t="s">
        <v>1814</v>
      </c>
    </row>
    <row r="19" ht="12.75">
      <c r="A19" s="1337" t="s">
        <v>1813</v>
      </c>
    </row>
    <row r="20" ht="12.75">
      <c r="A20" s="1337"/>
    </row>
    <row r="21" ht="12.75">
      <c r="A21" s="298"/>
    </row>
    <row r="22" ht="12.75">
      <c r="A22" s="1336"/>
    </row>
    <row r="23" ht="12.75">
      <c r="A23" s="1335"/>
    </row>
    <row r="24" ht="12.75">
      <c r="A24" s="298"/>
    </row>
    <row r="25" ht="12.75">
      <c r="A25" s="298"/>
    </row>
    <row r="26" ht="12.75">
      <c r="A26" s="29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9.xml><?xml version="1.0" encoding="utf-8"?>
<worksheet xmlns="http://schemas.openxmlformats.org/spreadsheetml/2006/main" xmlns:r="http://schemas.openxmlformats.org/officeDocument/2006/relationships">
  <dimension ref="A1:D37"/>
  <sheetViews>
    <sheetView workbookViewId="0" topLeftCell="A1">
      <selection activeCell="A1" sqref="A1"/>
    </sheetView>
  </sheetViews>
  <sheetFormatPr defaultColWidth="9.140625" defaultRowHeight="12.75"/>
  <cols>
    <col min="1" max="1" width="19.8515625" style="62" customWidth="1"/>
    <col min="2" max="3" width="20.7109375" style="62" customWidth="1"/>
    <col min="4" max="4" width="20.140625" style="62" customWidth="1"/>
    <col min="5" max="16384" width="9.140625" style="62" customWidth="1"/>
  </cols>
  <sheetData>
    <row r="1" spans="1:4" ht="15.75">
      <c r="A1" s="572" t="s">
        <v>1832</v>
      </c>
      <c r="B1" s="83"/>
      <c r="C1" s="83"/>
      <c r="D1" s="83"/>
    </row>
    <row r="2" spans="1:4" ht="15.75">
      <c r="A2" s="87" t="s">
        <v>1831</v>
      </c>
      <c r="B2" s="83"/>
      <c r="C2" s="83"/>
      <c r="D2" s="83"/>
    </row>
    <row r="3" ht="12.75">
      <c r="A3" s="84" t="s">
        <v>34</v>
      </c>
    </row>
    <row r="4" spans="1:4" ht="12.75">
      <c r="A4" s="84" t="s">
        <v>1830</v>
      </c>
      <c r="B4" s="83"/>
      <c r="C4" s="83"/>
      <c r="D4" s="83"/>
    </row>
    <row r="5" spans="1:4" ht="12.75">
      <c r="A5" s="84" t="s">
        <v>1829</v>
      </c>
      <c r="B5" s="83"/>
      <c r="C5" s="83"/>
      <c r="D5" s="83"/>
    </row>
    <row r="6" spans="1:4" ht="12.75">
      <c r="A6" s="84" t="s">
        <v>1828</v>
      </c>
      <c r="B6" s="83"/>
      <c r="C6" s="83"/>
      <c r="D6" s="83"/>
    </row>
    <row r="7" ht="13.5" thickBot="1"/>
    <row r="8" spans="1:4" ht="34.5" customHeight="1" thickTop="1">
      <c r="A8" s="82" t="s">
        <v>71</v>
      </c>
      <c r="B8" s="1362" t="s">
        <v>541</v>
      </c>
      <c r="C8" s="1362" t="s">
        <v>1827</v>
      </c>
      <c r="D8" s="80" t="s">
        <v>1826</v>
      </c>
    </row>
    <row r="9" spans="1:4" ht="12.75">
      <c r="A9" s="568"/>
      <c r="B9" s="897"/>
      <c r="C9" s="897"/>
      <c r="D9" s="640"/>
    </row>
    <row r="10" spans="1:4" ht="12.75">
      <c r="A10" s="75">
        <v>2000</v>
      </c>
      <c r="B10" s="208">
        <v>386824</v>
      </c>
      <c r="C10" s="208">
        <v>1175755</v>
      </c>
      <c r="D10" s="1361">
        <v>3.04</v>
      </c>
    </row>
    <row r="11" spans="1:4" ht="12.75">
      <c r="A11" s="75">
        <v>2001</v>
      </c>
      <c r="B11" s="208">
        <v>411647</v>
      </c>
      <c r="C11" s="208">
        <v>1188615</v>
      </c>
      <c r="D11" s="1361">
        <v>2.887461830160307</v>
      </c>
    </row>
    <row r="12" spans="1:4" ht="12.75">
      <c r="A12" s="75">
        <v>2002</v>
      </c>
      <c r="B12" s="208">
        <v>415479</v>
      </c>
      <c r="C12" s="208">
        <v>1208537</v>
      </c>
      <c r="D12" s="1361">
        <v>2.908779986473444</v>
      </c>
    </row>
    <row r="13" spans="1:4" ht="12.75">
      <c r="A13" s="75">
        <v>2003</v>
      </c>
      <c r="B13" s="208">
        <v>419441</v>
      </c>
      <c r="C13" s="208">
        <v>1221885</v>
      </c>
      <c r="D13" s="1361">
        <v>2.91</v>
      </c>
    </row>
    <row r="14" spans="1:4" ht="12.75">
      <c r="A14" s="75">
        <v>2004</v>
      </c>
      <c r="B14" s="208">
        <v>427673</v>
      </c>
      <c r="C14" s="208">
        <v>1227008</v>
      </c>
      <c r="D14" s="1361">
        <v>2.87</v>
      </c>
    </row>
    <row r="15" spans="1:4" ht="12.75">
      <c r="A15" s="75">
        <v>2005</v>
      </c>
      <c r="B15" s="208">
        <v>430007</v>
      </c>
      <c r="C15" s="208">
        <v>1238158</v>
      </c>
      <c r="D15" s="1361">
        <v>2.8793903355061663</v>
      </c>
    </row>
    <row r="16" spans="1:4" ht="12.75">
      <c r="A16" s="75">
        <v>2006</v>
      </c>
      <c r="B16" s="208">
        <v>432632</v>
      </c>
      <c r="C16" s="208">
        <v>1247951</v>
      </c>
      <c r="D16" s="1361">
        <v>2.88</v>
      </c>
    </row>
    <row r="17" spans="1:4" ht="12.75">
      <c r="A17" s="75">
        <v>2007</v>
      </c>
      <c r="B17" s="208">
        <v>439685</v>
      </c>
      <c r="C17" s="208">
        <v>1247553</v>
      </c>
      <c r="D17" s="1361">
        <v>2.837379032716604</v>
      </c>
    </row>
    <row r="18" spans="1:4" ht="12.75">
      <c r="A18" s="75">
        <v>2008</v>
      </c>
      <c r="B18" s="208">
        <v>437105</v>
      </c>
      <c r="C18" s="208">
        <v>1253999</v>
      </c>
      <c r="D18" s="1361">
        <v>2.868873611603619</v>
      </c>
    </row>
    <row r="19" spans="1:4" ht="12.75">
      <c r="A19" s="75">
        <v>2009</v>
      </c>
      <c r="B19" s="208">
        <v>446136</v>
      </c>
      <c r="C19" s="208">
        <v>1260211</v>
      </c>
      <c r="D19" s="1361">
        <v>2.8247238510230064</v>
      </c>
    </row>
    <row r="20" spans="1:4" ht="12.75">
      <c r="A20" s="75">
        <v>2010</v>
      </c>
      <c r="B20" s="208">
        <v>445812</v>
      </c>
      <c r="C20" s="208">
        <v>1320741</v>
      </c>
      <c r="D20" s="1361">
        <v>2.96</v>
      </c>
    </row>
    <row r="21" spans="1:4" ht="12.75">
      <c r="A21" s="75">
        <v>2011</v>
      </c>
      <c r="B21" s="208">
        <v>448536</v>
      </c>
      <c r="C21" s="208">
        <v>1331912</v>
      </c>
      <c r="D21" s="1361">
        <v>2.97</v>
      </c>
    </row>
    <row r="22" spans="1:4" ht="12.75">
      <c r="A22" s="75">
        <v>2012</v>
      </c>
      <c r="B22" s="208">
        <v>447748</v>
      </c>
      <c r="C22" s="208">
        <v>1348497</v>
      </c>
      <c r="D22" s="1361">
        <v>3.01</v>
      </c>
    </row>
    <row r="23" spans="1:4" ht="12.75">
      <c r="A23" s="75">
        <v>2013</v>
      </c>
      <c r="B23" s="208">
        <v>450120</v>
      </c>
      <c r="C23" s="208">
        <v>1360772</v>
      </c>
      <c r="D23" s="1361">
        <v>3.02</v>
      </c>
    </row>
    <row r="24" spans="1:4" ht="12.75">
      <c r="A24" s="75">
        <v>2014</v>
      </c>
      <c r="B24" s="208">
        <v>450769</v>
      </c>
      <c r="C24" s="208">
        <v>1375345</v>
      </c>
      <c r="D24" s="1361">
        <v>3.05</v>
      </c>
    </row>
    <row r="25" spans="1:4" ht="12.75">
      <c r="A25" s="75">
        <v>2015</v>
      </c>
      <c r="B25" s="208">
        <v>445936</v>
      </c>
      <c r="C25" s="208">
        <v>1387570</v>
      </c>
      <c r="D25" s="1361">
        <v>3.11</v>
      </c>
    </row>
    <row r="26" spans="1:4" ht="12.75">
      <c r="A26" s="75">
        <v>2016</v>
      </c>
      <c r="B26" s="208">
        <v>455868</v>
      </c>
      <c r="C26" s="208">
        <v>1384270</v>
      </c>
      <c r="D26" s="1361">
        <v>3.04</v>
      </c>
    </row>
    <row r="27" spans="1:4" ht="12.75">
      <c r="A27" s="75">
        <v>2017</v>
      </c>
      <c r="B27" s="208">
        <v>458078</v>
      </c>
      <c r="C27" s="208">
        <v>1383103</v>
      </c>
      <c r="D27" s="1360">
        <v>3.02</v>
      </c>
    </row>
    <row r="28" spans="1:4" ht="12.75">
      <c r="A28" s="75">
        <v>2018</v>
      </c>
      <c r="B28" s="208">
        <v>455309</v>
      </c>
      <c r="C28" s="208">
        <v>1376737</v>
      </c>
      <c r="D28" s="1360">
        <v>3.02</v>
      </c>
    </row>
    <row r="29" spans="1:4" ht="12.75">
      <c r="A29" s="75">
        <v>2019</v>
      </c>
      <c r="B29" s="208">
        <v>465299</v>
      </c>
      <c r="C29" s="208">
        <v>1372954</v>
      </c>
      <c r="D29" s="1360">
        <v>2.95</v>
      </c>
    </row>
    <row r="30" spans="1:4" ht="12.75">
      <c r="A30" s="75">
        <v>2020</v>
      </c>
      <c r="B30" s="71" t="s">
        <v>1825</v>
      </c>
      <c r="C30" s="71" t="s">
        <v>1825</v>
      </c>
      <c r="D30" s="77" t="s">
        <v>1825</v>
      </c>
    </row>
    <row r="31" spans="1:4" ht="12.75">
      <c r="A31" s="75">
        <v>2021</v>
      </c>
      <c r="B31" s="208">
        <v>490080</v>
      </c>
      <c r="C31" s="208">
        <v>1399417</v>
      </c>
      <c r="D31" s="1360">
        <v>2.86</v>
      </c>
    </row>
    <row r="32" spans="1:4" ht="12.75">
      <c r="A32" s="69"/>
      <c r="B32" s="195"/>
      <c r="C32" s="195"/>
      <c r="D32" s="1359"/>
    </row>
    <row r="34" ht="12.75">
      <c r="A34" s="65" t="s">
        <v>1824</v>
      </c>
    </row>
    <row r="35" ht="12.75">
      <c r="A35" s="65" t="s">
        <v>1823</v>
      </c>
    </row>
    <row r="36" ht="12.75">
      <c r="A36" s="65" t="s">
        <v>1822</v>
      </c>
    </row>
    <row r="37" ht="12.75">
      <c r="A37" s="65" t="s">
        <v>1821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140625" defaultRowHeight="12.75"/>
  <cols>
    <col min="1" max="1" width="5.28125" style="89" customWidth="1"/>
    <col min="2" max="2" width="8.8515625" style="89" customWidth="1"/>
    <col min="3" max="3" width="13.8515625" style="88" customWidth="1"/>
    <col min="4" max="4" width="13.57421875" style="88" customWidth="1"/>
    <col min="5" max="5" width="14.00390625" style="88" customWidth="1"/>
    <col min="6" max="6" width="14.421875" style="88" customWidth="1"/>
    <col min="7" max="7" width="14.00390625" style="88" customWidth="1"/>
    <col min="8" max="16384" width="9.140625" style="88" customWidth="1"/>
  </cols>
  <sheetData>
    <row r="1" spans="1:7" ht="15.75" customHeight="1">
      <c r="A1" s="128" t="s">
        <v>99</v>
      </c>
      <c r="B1" s="127"/>
      <c r="C1" s="126"/>
      <c r="D1" s="126"/>
      <c r="E1" s="126"/>
      <c r="F1" s="126"/>
      <c r="G1" s="126"/>
    </row>
    <row r="2" spans="1:5" ht="12.75" customHeight="1" thickBot="1">
      <c r="A2" s="88"/>
      <c r="B2" s="88"/>
      <c r="E2" s="125" t="s">
        <v>34</v>
      </c>
    </row>
    <row r="3" spans="1:7" s="114" customFormat="1" ht="24" customHeight="1" thickTop="1">
      <c r="A3" s="124"/>
      <c r="B3" s="123"/>
      <c r="C3" s="122"/>
      <c r="D3" s="121"/>
      <c r="E3" s="120" t="s">
        <v>98</v>
      </c>
      <c r="F3" s="120"/>
      <c r="G3" s="120"/>
    </row>
    <row r="4" spans="1:7" s="114" customFormat="1" ht="34.5" customHeight="1">
      <c r="A4" s="119" t="s">
        <v>97</v>
      </c>
      <c r="B4" s="118"/>
      <c r="C4" s="117" t="s">
        <v>96</v>
      </c>
      <c r="D4" s="116" t="s">
        <v>95</v>
      </c>
      <c r="E4" s="117" t="s">
        <v>94</v>
      </c>
      <c r="F4" s="116" t="s">
        <v>93</v>
      </c>
      <c r="G4" s="115" t="s">
        <v>92</v>
      </c>
    </row>
    <row r="5" spans="2:6" ht="12.75" customHeight="1">
      <c r="B5" s="113"/>
      <c r="C5" s="112"/>
      <c r="D5" s="111"/>
      <c r="E5" s="112"/>
      <c r="F5" s="111"/>
    </row>
    <row r="6" spans="1:9" ht="12.75" customHeight="1">
      <c r="A6" s="109" t="s">
        <v>91</v>
      </c>
      <c r="B6" s="108" t="s">
        <v>90</v>
      </c>
      <c r="C6" s="107">
        <v>1455273</v>
      </c>
      <c r="D6" s="106">
        <v>42516</v>
      </c>
      <c r="E6" s="107">
        <v>1412757</v>
      </c>
      <c r="F6" s="110">
        <v>55311</v>
      </c>
      <c r="G6" s="105">
        <v>1357446</v>
      </c>
      <c r="H6" s="104"/>
      <c r="I6" s="104"/>
    </row>
    <row r="7" spans="2:9" ht="12.75" customHeight="1">
      <c r="B7" s="108" t="s">
        <v>87</v>
      </c>
      <c r="C7" s="107">
        <v>1451043</v>
      </c>
      <c r="D7" s="106">
        <v>42262</v>
      </c>
      <c r="E7" s="107">
        <v>1408781</v>
      </c>
      <c r="F7" s="106">
        <v>55311</v>
      </c>
      <c r="G7" s="105">
        <v>1353470</v>
      </c>
      <c r="H7" s="104"/>
      <c r="I7" s="104"/>
    </row>
    <row r="8" spans="1:9" ht="12.75" customHeight="1">
      <c r="A8" s="109" t="s">
        <v>89</v>
      </c>
      <c r="B8" s="108" t="s">
        <v>87</v>
      </c>
      <c r="C8" s="107">
        <v>1447154</v>
      </c>
      <c r="D8" s="106">
        <v>42835</v>
      </c>
      <c r="E8" s="107">
        <v>1404319</v>
      </c>
      <c r="F8" s="106">
        <v>54819</v>
      </c>
      <c r="G8" s="105">
        <v>1349500</v>
      </c>
      <c r="H8" s="104"/>
      <c r="I8" s="104"/>
    </row>
    <row r="9" spans="1:9" ht="12.75" customHeight="1">
      <c r="A9" s="109" t="s">
        <v>88</v>
      </c>
      <c r="B9" s="108" t="s">
        <v>87</v>
      </c>
      <c r="C9" s="107">
        <v>1440196</v>
      </c>
      <c r="D9" s="106">
        <v>41219</v>
      </c>
      <c r="E9" s="107">
        <v>1398977</v>
      </c>
      <c r="F9" s="106">
        <v>45587</v>
      </c>
      <c r="G9" s="105">
        <v>1353390</v>
      </c>
      <c r="H9" s="104"/>
      <c r="I9" s="104"/>
    </row>
    <row r="10" spans="1:7" ht="12.75" customHeight="1">
      <c r="A10" s="103"/>
      <c r="B10" s="102"/>
      <c r="C10" s="101"/>
      <c r="D10" s="99"/>
      <c r="E10" s="100"/>
      <c r="F10" s="99"/>
      <c r="G10" s="98"/>
    </row>
    <row r="11" spans="1:2" ht="12.75" customHeight="1">
      <c r="A11" s="97"/>
      <c r="B11" s="97"/>
    </row>
    <row r="12" spans="1:2" s="93" customFormat="1" ht="12.75" customHeight="1">
      <c r="A12" s="96" t="s">
        <v>86</v>
      </c>
      <c r="B12" s="94"/>
    </row>
    <row r="13" spans="1:2" s="93" customFormat="1" ht="12.75" customHeight="1">
      <c r="A13" s="96" t="s">
        <v>85</v>
      </c>
      <c r="B13" s="96"/>
    </row>
    <row r="14" spans="1:2" s="93" customFormat="1" ht="12.75" customHeight="1">
      <c r="A14" s="96" t="s">
        <v>84</v>
      </c>
      <c r="B14" s="96"/>
    </row>
    <row r="15" spans="1:2" s="93" customFormat="1" ht="12.75" customHeight="1">
      <c r="A15" s="96" t="s">
        <v>82</v>
      </c>
      <c r="B15" s="96"/>
    </row>
    <row r="16" spans="1:2" s="93" customFormat="1" ht="12.75" customHeight="1">
      <c r="A16" s="94" t="s">
        <v>83</v>
      </c>
      <c r="B16" s="94"/>
    </row>
    <row r="17" spans="1:2" s="93" customFormat="1" ht="12.75" customHeight="1">
      <c r="A17" s="96" t="s">
        <v>82</v>
      </c>
      <c r="B17" s="96"/>
    </row>
    <row r="18" spans="1:2" s="93" customFormat="1" ht="12.75" customHeight="1">
      <c r="A18" s="94" t="s">
        <v>81</v>
      </c>
      <c r="B18" s="94"/>
    </row>
    <row r="19" spans="1:2" s="93" customFormat="1" ht="12.75" customHeight="1">
      <c r="A19" s="96" t="s">
        <v>80</v>
      </c>
      <c r="B19" s="94"/>
    </row>
    <row r="20" spans="1:2" s="93" customFormat="1" ht="12.75" customHeight="1">
      <c r="A20" s="94" t="s">
        <v>79</v>
      </c>
      <c r="B20" s="94"/>
    </row>
    <row r="21" spans="1:2" s="93" customFormat="1" ht="12.75" customHeight="1">
      <c r="A21" s="95" t="s">
        <v>78</v>
      </c>
      <c r="B21" s="94"/>
    </row>
    <row r="22" ht="12.75" customHeight="1">
      <c r="A22" s="92" t="s">
        <v>77</v>
      </c>
    </row>
    <row r="23" ht="12.75" customHeight="1">
      <c r="A23" s="92" t="s">
        <v>76</v>
      </c>
    </row>
    <row r="24" ht="12.75" customHeight="1">
      <c r="A24" s="92" t="s">
        <v>75</v>
      </c>
    </row>
    <row r="25" ht="12.75" customHeight="1">
      <c r="A25" s="91" t="s">
        <v>74</v>
      </c>
    </row>
    <row r="26" ht="12.75" customHeight="1">
      <c r="A26" s="91"/>
    </row>
    <row r="27" ht="12.75" customHeight="1">
      <c r="A27" s="90"/>
    </row>
    <row r="28" ht="12.75" customHeight="1">
      <c r="A28" s="9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0.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36.421875" style="62" customWidth="1"/>
    <col min="2" max="3" width="15.7109375" style="62" customWidth="1"/>
    <col min="4" max="4" width="14.140625" style="62" customWidth="1"/>
    <col min="5" max="16384" width="9.140625" style="62" customWidth="1"/>
  </cols>
  <sheetData>
    <row r="1" spans="1:4" ht="15.75">
      <c r="A1" s="87" t="s">
        <v>1847</v>
      </c>
      <c r="B1" s="83"/>
      <c r="C1" s="83"/>
      <c r="D1" s="83"/>
    </row>
    <row r="2" spans="1:4" ht="15.75">
      <c r="A2" s="87" t="s">
        <v>1846</v>
      </c>
      <c r="B2" s="83"/>
      <c r="C2" s="83"/>
      <c r="D2" s="83"/>
    </row>
    <row r="3" ht="12.75" customHeight="1" thickBot="1">
      <c r="A3" s="572" t="s">
        <v>34</v>
      </c>
    </row>
    <row r="4" spans="1:4" s="1369" customFormat="1" ht="34.5" customHeight="1" thickTop="1">
      <c r="A4" s="81" t="s">
        <v>1086</v>
      </c>
      <c r="B4" s="1370">
        <v>40269</v>
      </c>
      <c r="C4" s="1370">
        <v>43922</v>
      </c>
      <c r="D4" s="570" t="s">
        <v>2203</v>
      </c>
    </row>
    <row r="5" spans="1:4" ht="12.75" customHeight="1">
      <c r="A5" s="78"/>
      <c r="B5" s="78"/>
      <c r="C5" s="78"/>
      <c r="D5" s="566"/>
    </row>
    <row r="6" spans="1:4" ht="12.75" customHeight="1">
      <c r="A6" s="78" t="s">
        <v>1845</v>
      </c>
      <c r="B6" s="208">
        <v>519508</v>
      </c>
      <c r="C6" s="208">
        <v>561066</v>
      </c>
      <c r="D6" s="1364">
        <v>7.999491826882357</v>
      </c>
    </row>
    <row r="7" spans="1:4" ht="12.75" customHeight="1">
      <c r="A7" s="78" t="s">
        <v>1844</v>
      </c>
      <c r="B7" s="208">
        <v>455338</v>
      </c>
      <c r="C7" s="208">
        <v>490267</v>
      </c>
      <c r="D7" s="1364">
        <v>7.671004835968007</v>
      </c>
    </row>
    <row r="8" spans="1:4" ht="12.75" customHeight="1">
      <c r="A8" s="171" t="s">
        <v>1843</v>
      </c>
      <c r="B8" s="208">
        <v>16597</v>
      </c>
      <c r="C8" s="208">
        <v>14877</v>
      </c>
      <c r="D8" s="1364">
        <v>-10.363318672049166</v>
      </c>
    </row>
    <row r="9" spans="1:4" ht="12.75" customHeight="1">
      <c r="A9" s="171" t="s">
        <v>1842</v>
      </c>
      <c r="B9" s="208">
        <v>61422</v>
      </c>
      <c r="C9" s="208">
        <v>58995</v>
      </c>
      <c r="D9" s="1364">
        <v>-3.9513529354303016</v>
      </c>
    </row>
    <row r="10" spans="1:4" ht="12.75" customHeight="1">
      <c r="A10" s="171" t="s">
        <v>1841</v>
      </c>
      <c r="B10" s="208">
        <v>75796</v>
      </c>
      <c r="C10" s="208">
        <v>77320</v>
      </c>
      <c r="D10" s="1364">
        <v>2.0106601931500343</v>
      </c>
    </row>
    <row r="11" spans="1:4" ht="12.75" customHeight="1">
      <c r="A11" s="171" t="s">
        <v>1840</v>
      </c>
      <c r="B11" s="208">
        <v>93993</v>
      </c>
      <c r="C11" s="208">
        <v>82127</v>
      </c>
      <c r="D11" s="1364">
        <v>-12.624344366069815</v>
      </c>
    </row>
    <row r="12" spans="1:4" ht="12.75" customHeight="1">
      <c r="A12" s="171" t="s">
        <v>1839</v>
      </c>
      <c r="B12" s="208">
        <v>94650</v>
      </c>
      <c r="C12" s="208">
        <v>99195</v>
      </c>
      <c r="D12" s="1364">
        <v>4.801901743264659</v>
      </c>
    </row>
    <row r="13" spans="1:4" ht="12.75" customHeight="1">
      <c r="A13" s="171" t="s">
        <v>1258</v>
      </c>
      <c r="B13" s="208">
        <v>112880</v>
      </c>
      <c r="C13" s="208">
        <v>157753</v>
      </c>
      <c r="D13" s="1364">
        <v>39.75283486888731</v>
      </c>
    </row>
    <row r="14" spans="1:7" ht="12.75" customHeight="1">
      <c r="A14" s="1112" t="s">
        <v>1838</v>
      </c>
      <c r="B14" s="208">
        <v>57317</v>
      </c>
      <c r="C14" s="208">
        <v>93034</v>
      </c>
      <c r="D14" s="1364">
        <v>62.31484550831341</v>
      </c>
      <c r="E14" s="1368"/>
      <c r="F14" s="1367"/>
      <c r="G14" s="1367"/>
    </row>
    <row r="15" spans="1:7" ht="12.75" customHeight="1">
      <c r="A15" s="1112" t="s">
        <v>1837</v>
      </c>
      <c r="B15" s="208">
        <v>38401</v>
      </c>
      <c r="C15" s="208">
        <v>44885</v>
      </c>
      <c r="D15" s="1364">
        <v>16.884976953725165</v>
      </c>
      <c r="E15" s="1368"/>
      <c r="F15" s="1367"/>
      <c r="G15" s="1367"/>
    </row>
    <row r="16" spans="1:7" ht="12.75" customHeight="1">
      <c r="A16" s="1112" t="s">
        <v>1257</v>
      </c>
      <c r="B16" s="208">
        <v>17162</v>
      </c>
      <c r="C16" s="208">
        <v>19834</v>
      </c>
      <c r="D16" s="1364">
        <v>15.569280969583964</v>
      </c>
      <c r="E16" s="1368"/>
      <c r="F16" s="1367"/>
      <c r="G16" s="1367"/>
    </row>
    <row r="17" spans="1:7" ht="12.75" customHeight="1">
      <c r="A17" s="1112"/>
      <c r="B17" s="208"/>
      <c r="C17" s="208"/>
      <c r="D17" s="1364"/>
      <c r="E17" s="1368"/>
      <c r="F17" s="1367"/>
      <c r="G17" s="1367"/>
    </row>
    <row r="18" spans="1:4" ht="12.75" customHeight="1">
      <c r="A18" s="78" t="s">
        <v>1836</v>
      </c>
      <c r="B18" s="208">
        <v>1317421</v>
      </c>
      <c r="C18" s="208">
        <v>1414530</v>
      </c>
      <c r="D18" s="1364">
        <v>7.371144076191285</v>
      </c>
    </row>
    <row r="19" spans="1:4" ht="12.75" customHeight="1">
      <c r="A19" s="78" t="s">
        <v>1835</v>
      </c>
      <c r="B19" s="1366">
        <v>2.89</v>
      </c>
      <c r="C19" s="1365">
        <v>2.89</v>
      </c>
      <c r="D19" s="1364">
        <v>0</v>
      </c>
    </row>
    <row r="20" spans="1:4" ht="12.75" customHeight="1">
      <c r="A20" s="69"/>
      <c r="B20" s="195"/>
      <c r="C20" s="195"/>
      <c r="D20" s="1363"/>
    </row>
    <row r="21" ht="12.75" customHeight="1"/>
    <row r="22" ht="12.75" customHeight="1">
      <c r="A22" s="809" t="s">
        <v>1834</v>
      </c>
    </row>
    <row r="23" ht="12.75" customHeight="1">
      <c r="A23" s="809" t="s">
        <v>1833</v>
      </c>
    </row>
    <row r="24" ht="12.75" customHeight="1">
      <c r="A24" s="809" t="s">
        <v>1708</v>
      </c>
    </row>
    <row r="25" ht="12.75">
      <c r="A25" s="809"/>
    </row>
    <row r="26" ht="12.75">
      <c r="A26" s="80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1.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 width="16.140625" style="295" customWidth="1"/>
    <col min="2" max="3" width="10.7109375" style="295" customWidth="1"/>
    <col min="4" max="5" width="12.7109375" style="295" customWidth="1"/>
    <col min="6" max="7" width="10.7109375" style="295" customWidth="1"/>
    <col min="8" max="9" width="9.140625" style="295" customWidth="1"/>
    <col min="10" max="10" width="10.28125" style="295" customWidth="1"/>
    <col min="11" max="16384" width="9.140625" style="295" customWidth="1"/>
  </cols>
  <sheetData>
    <row r="1" spans="1:7" ht="15.75">
      <c r="A1" s="391" t="s">
        <v>1853</v>
      </c>
      <c r="B1" s="1358"/>
      <c r="C1" s="1358"/>
      <c r="D1" s="1358"/>
      <c r="E1" s="1358"/>
      <c r="F1" s="1358"/>
      <c r="G1" s="1358"/>
    </row>
    <row r="2" spans="1:7" ht="15.75">
      <c r="A2" s="391" t="s">
        <v>1852</v>
      </c>
      <c r="B2" s="1358"/>
      <c r="C2" s="1358"/>
      <c r="D2" s="1358"/>
      <c r="E2" s="1358"/>
      <c r="F2" s="1358"/>
      <c r="G2" s="1358"/>
    </row>
    <row r="3" ht="12.75" customHeight="1" thickBot="1">
      <c r="A3" s="1387" t="s">
        <v>34</v>
      </c>
    </row>
    <row r="4" spans="1:7" s="1382" customFormat="1" ht="34.5" customHeight="1" thickTop="1">
      <c r="A4" s="1386"/>
      <c r="B4" s="1383" t="s">
        <v>541</v>
      </c>
      <c r="C4" s="1385"/>
      <c r="D4" s="1383" t="s">
        <v>1827</v>
      </c>
      <c r="E4" s="1385"/>
      <c r="F4" s="1384" t="s">
        <v>1851</v>
      </c>
      <c r="G4" s="1383"/>
    </row>
    <row r="5" spans="1:7" s="1380" customFormat="1" ht="34.5" customHeight="1">
      <c r="A5" s="1353" t="s">
        <v>242</v>
      </c>
      <c r="B5" s="1381">
        <v>2010</v>
      </c>
      <c r="C5" s="1381">
        <v>2020</v>
      </c>
      <c r="D5" s="1352">
        <v>2010</v>
      </c>
      <c r="E5" s="1352">
        <v>2020</v>
      </c>
      <c r="F5" s="1381">
        <v>2010</v>
      </c>
      <c r="G5" s="1351">
        <v>2020</v>
      </c>
    </row>
    <row r="6" spans="1:6" ht="12.75" customHeight="1">
      <c r="A6" s="315"/>
      <c r="B6" s="1379"/>
      <c r="C6" s="1379"/>
      <c r="D6" s="315"/>
      <c r="E6" s="315"/>
      <c r="F6" s="1379"/>
    </row>
    <row r="7" spans="1:10" ht="12.75" customHeight="1">
      <c r="A7" s="181" t="s">
        <v>178</v>
      </c>
      <c r="B7" s="1372">
        <v>455338</v>
      </c>
      <c r="C7" s="1372">
        <v>490267</v>
      </c>
      <c r="D7" s="1339">
        <v>1317421</v>
      </c>
      <c r="E7" s="1339">
        <v>1414530</v>
      </c>
      <c r="F7" s="1378">
        <v>2.893281474421199</v>
      </c>
      <c r="G7" s="1377">
        <f>E7/C7</f>
        <v>2.88522376582556</v>
      </c>
      <c r="J7" s="1346"/>
    </row>
    <row r="8" spans="1:10" ht="12.75" customHeight="1">
      <c r="A8" s="315"/>
      <c r="B8" s="1375"/>
      <c r="C8" s="1375"/>
      <c r="D8" s="1343"/>
      <c r="E8" s="1343"/>
      <c r="F8" s="1374"/>
      <c r="G8" s="1373"/>
      <c r="J8" s="1346"/>
    </row>
    <row r="9" spans="1:10" ht="12.75" customHeight="1">
      <c r="A9" s="315" t="s">
        <v>237</v>
      </c>
      <c r="B9" s="1375"/>
      <c r="C9" s="1375"/>
      <c r="D9" s="1343"/>
      <c r="E9" s="1343"/>
      <c r="F9" s="1374"/>
      <c r="G9" s="1373"/>
      <c r="J9" s="1346"/>
    </row>
    <row r="10" spans="1:12" ht="12.75" customHeight="1">
      <c r="A10" s="372" t="s">
        <v>161</v>
      </c>
      <c r="B10" s="1375">
        <v>67096</v>
      </c>
      <c r="C10" s="1375">
        <v>73021</v>
      </c>
      <c r="D10" s="1343">
        <v>181435</v>
      </c>
      <c r="E10" s="1343">
        <v>197901</v>
      </c>
      <c r="F10" s="1374">
        <v>2.7041105281984024</v>
      </c>
      <c r="G10" s="1373">
        <f>E10/C10</f>
        <v>2.7101929581901096</v>
      </c>
      <c r="I10" s="1376"/>
      <c r="J10" s="1376"/>
      <c r="K10" s="1376"/>
      <c r="L10" s="1376"/>
    </row>
    <row r="11" spans="1:10" ht="12.75" customHeight="1">
      <c r="A11" s="372" t="s">
        <v>236</v>
      </c>
      <c r="B11" s="1375">
        <v>311047</v>
      </c>
      <c r="C11" s="1375">
        <v>336412</v>
      </c>
      <c r="D11" s="1343">
        <v>917907</v>
      </c>
      <c r="E11" s="1343">
        <v>981641</v>
      </c>
      <c r="F11" s="1374">
        <v>2.9510234787668743</v>
      </c>
      <c r="G11" s="1373">
        <f>E11/C11</f>
        <v>2.9179726050200347</v>
      </c>
      <c r="J11" s="1346"/>
    </row>
    <row r="12" spans="1:10" ht="12.75" customHeight="1">
      <c r="A12" s="372" t="s">
        <v>249</v>
      </c>
      <c r="B12" s="1375">
        <v>69</v>
      </c>
      <c r="C12" s="1375">
        <v>59</v>
      </c>
      <c r="D12" s="1343">
        <v>87</v>
      </c>
      <c r="E12" s="1343">
        <v>65</v>
      </c>
      <c r="F12" s="1374">
        <f>D12/B12</f>
        <v>1.2608695652173914</v>
      </c>
      <c r="G12" s="1373">
        <f>E12/C12</f>
        <v>1.1016949152542372</v>
      </c>
      <c r="J12" s="1346"/>
    </row>
    <row r="13" spans="1:10" ht="12.75" customHeight="1">
      <c r="A13" s="372" t="s">
        <v>155</v>
      </c>
      <c r="B13" s="1375">
        <v>23240</v>
      </c>
      <c r="C13" s="1375">
        <v>24712</v>
      </c>
      <c r="D13" s="1343">
        <v>65930</v>
      </c>
      <c r="E13" s="1343">
        <v>72367</v>
      </c>
      <c r="F13" s="1374">
        <v>2.836919104991394</v>
      </c>
      <c r="G13" s="1373">
        <f>E13/C13</f>
        <v>2.928415344771771</v>
      </c>
      <c r="J13" s="1346"/>
    </row>
    <row r="14" spans="1:10" ht="12.75" customHeight="1">
      <c r="A14" s="372" t="s">
        <v>233</v>
      </c>
      <c r="B14" s="1375">
        <v>53886</v>
      </c>
      <c r="C14" s="1375">
        <v>56063</v>
      </c>
      <c r="D14" s="1343">
        <v>152062</v>
      </c>
      <c r="E14" s="1343">
        <v>162556</v>
      </c>
      <c r="F14" s="1374">
        <f>D14/B14</f>
        <v>2.821920350369298</v>
      </c>
      <c r="G14" s="1373">
        <f>E14/C14</f>
        <v>2.899523750066889</v>
      </c>
      <c r="J14" s="1346"/>
    </row>
    <row r="15" spans="1:10" ht="12.75" customHeight="1">
      <c r="A15" s="315"/>
      <c r="B15" s="1375"/>
      <c r="C15" s="1375"/>
      <c r="D15" s="1343"/>
      <c r="E15" s="1343"/>
      <c r="F15" s="1374"/>
      <c r="G15" s="1373"/>
      <c r="J15" s="1346"/>
    </row>
    <row r="16" spans="1:10" ht="12.75" customHeight="1">
      <c r="A16" s="315" t="s">
        <v>163</v>
      </c>
      <c r="B16" s="1375"/>
      <c r="C16" s="1375"/>
      <c r="D16" s="1343"/>
      <c r="E16" s="1343"/>
      <c r="F16" s="1374"/>
      <c r="G16" s="1373"/>
      <c r="J16" s="1346"/>
    </row>
    <row r="17" spans="1:12" ht="12.75" customHeight="1">
      <c r="A17" s="372" t="s">
        <v>161</v>
      </c>
      <c r="B17" s="1375">
        <v>67096</v>
      </c>
      <c r="C17" s="344">
        <v>73021</v>
      </c>
      <c r="D17" s="1343">
        <v>181435</v>
      </c>
      <c r="E17" s="105">
        <v>197901</v>
      </c>
      <c r="F17" s="1374">
        <v>2.7041105281984024</v>
      </c>
      <c r="G17" s="1373">
        <f aca="true" t="shared" si="0" ref="G17:G23">E17/C17</f>
        <v>2.7101929581901096</v>
      </c>
      <c r="I17" s="1376"/>
      <c r="J17" s="1376"/>
      <c r="K17" s="1376"/>
      <c r="L17" s="1376"/>
    </row>
    <row r="18" spans="1:10" ht="12.75" customHeight="1">
      <c r="A18" s="372" t="s">
        <v>233</v>
      </c>
      <c r="B18" s="1375">
        <v>50215</v>
      </c>
      <c r="C18" s="344">
        <f>C14-C20-C19+C12</f>
        <v>52369</v>
      </c>
      <c r="D18" s="1343">
        <v>141691</v>
      </c>
      <c r="E18" s="344">
        <f>E14-E20-E19+E12</f>
        <v>151937</v>
      </c>
      <c r="F18" s="1374">
        <v>2.8216867469879516</v>
      </c>
      <c r="G18" s="1373">
        <f t="shared" si="0"/>
        <v>2.9012774733143654</v>
      </c>
      <c r="J18" s="1346"/>
    </row>
    <row r="19" spans="1:10" ht="12.75" customHeight="1">
      <c r="A19" s="372" t="s">
        <v>158</v>
      </c>
      <c r="B19" s="1375">
        <v>1158</v>
      </c>
      <c r="C19" s="344">
        <v>1187</v>
      </c>
      <c r="D19" s="1343">
        <v>3135</v>
      </c>
      <c r="E19" s="105">
        <v>3341</v>
      </c>
      <c r="F19" s="1374">
        <v>2.7072538860103625</v>
      </c>
      <c r="G19" s="1373">
        <f t="shared" si="0"/>
        <v>2.814658803706824</v>
      </c>
      <c r="J19" s="1346"/>
    </row>
    <row r="20" spans="1:11" ht="12.75" customHeight="1">
      <c r="A20" s="372" t="s">
        <v>232</v>
      </c>
      <c r="B20" s="1375">
        <v>2582</v>
      </c>
      <c r="C20" s="344">
        <f>C12+1618+889</f>
        <v>2566</v>
      </c>
      <c r="D20" s="1343">
        <v>7323</v>
      </c>
      <c r="E20" s="105">
        <f>E12+4441+2837</f>
        <v>7343</v>
      </c>
      <c r="F20" s="1374">
        <v>2.8361735089078235</v>
      </c>
      <c r="G20" s="1373">
        <f t="shared" si="0"/>
        <v>2.861652377240842</v>
      </c>
      <c r="J20" s="1346"/>
      <c r="K20" s="1346"/>
    </row>
    <row r="21" spans="1:10" ht="12.75" customHeight="1">
      <c r="A21" s="372" t="s">
        <v>234</v>
      </c>
      <c r="B21" s="1375">
        <v>311047</v>
      </c>
      <c r="C21" s="344">
        <v>336412</v>
      </c>
      <c r="D21" s="1343">
        <v>917907</v>
      </c>
      <c r="E21" s="105">
        <v>981641</v>
      </c>
      <c r="F21" s="1374">
        <v>2.9510234787668743</v>
      </c>
      <c r="G21" s="1373">
        <f t="shared" si="0"/>
        <v>2.9179726050200347</v>
      </c>
      <c r="J21" s="1346"/>
    </row>
    <row r="22" spans="1:10" ht="12.75" customHeight="1">
      <c r="A22" s="372" t="s">
        <v>155</v>
      </c>
      <c r="B22" s="1375">
        <v>23213</v>
      </c>
      <c r="C22" s="344">
        <f>C13-C23</f>
        <v>24694</v>
      </c>
      <c r="D22" s="1343">
        <v>65760</v>
      </c>
      <c r="E22" s="105">
        <f>E13-E23</f>
        <v>72283</v>
      </c>
      <c r="F22" s="1374">
        <v>2.8328953603584197</v>
      </c>
      <c r="G22" s="1373">
        <f t="shared" si="0"/>
        <v>2.927148295132421</v>
      </c>
      <c r="I22" s="1376"/>
      <c r="J22" s="1346"/>
    </row>
    <row r="23" spans="1:10" ht="12.75" customHeight="1">
      <c r="A23" s="372" t="s">
        <v>231</v>
      </c>
      <c r="B23" s="1375">
        <v>27</v>
      </c>
      <c r="C23" s="344">
        <v>18</v>
      </c>
      <c r="D23" s="1343">
        <v>170</v>
      </c>
      <c r="E23" s="105">
        <v>84</v>
      </c>
      <c r="F23" s="1374">
        <v>6.296296296296297</v>
      </c>
      <c r="G23" s="1373">
        <f t="shared" si="0"/>
        <v>4.666666666666667</v>
      </c>
      <c r="J23" s="1346"/>
    </row>
    <row r="24" spans="1:7" ht="12.75" customHeight="1">
      <c r="A24" s="303"/>
      <c r="B24" s="1372"/>
      <c r="C24" s="1372"/>
      <c r="D24" s="1339"/>
      <c r="E24" s="1339"/>
      <c r="F24" s="1372"/>
      <c r="G24" s="1338"/>
    </row>
    <row r="25" ht="12.75" customHeight="1"/>
    <row r="26" ht="12.75">
      <c r="A26" s="1335" t="s">
        <v>1850</v>
      </c>
    </row>
    <row r="27" ht="12.75">
      <c r="A27" s="1335" t="s">
        <v>1849</v>
      </c>
    </row>
    <row r="28" ht="12.75">
      <c r="A28" s="1371" t="s">
        <v>1848</v>
      </c>
    </row>
    <row r="29" ht="12.75">
      <c r="A29" s="1371"/>
    </row>
    <row r="30" ht="12.75">
      <c r="A30" s="137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2.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33.7109375" style="88" customWidth="1"/>
    <col min="2" max="2" width="10.57421875" style="88" customWidth="1"/>
    <col min="3" max="3" width="10.7109375" style="88" customWidth="1"/>
    <col min="4" max="6" width="9.7109375" style="88" customWidth="1"/>
    <col min="7" max="16384" width="9.140625" style="88" customWidth="1"/>
  </cols>
  <sheetData>
    <row r="1" spans="1:6" ht="15.75" customHeight="1">
      <c r="A1" s="1187" t="s">
        <v>1874</v>
      </c>
      <c r="B1" s="1245"/>
      <c r="C1" s="1245"/>
      <c r="D1" s="1245"/>
      <c r="E1" s="1245"/>
      <c r="F1" s="1245"/>
    </row>
    <row r="2" spans="1:6" ht="15.75" customHeight="1">
      <c r="A2" s="1187" t="s">
        <v>1873</v>
      </c>
      <c r="B2" s="1245"/>
      <c r="C2" s="1245"/>
      <c r="D2" s="1245"/>
      <c r="E2" s="1245"/>
      <c r="F2" s="1245"/>
    </row>
    <row r="3" spans="1:6" ht="12.75" customHeight="1" thickBot="1">
      <c r="A3" s="1416" t="s">
        <v>34</v>
      </c>
      <c r="B3" s="1176"/>
      <c r="C3" s="1176"/>
      <c r="D3" s="1176"/>
      <c r="E3" s="1176"/>
      <c r="F3" s="1176"/>
    </row>
    <row r="4" spans="1:6" ht="45" customHeight="1" thickTop="1">
      <c r="A4" s="1415" t="s">
        <v>1872</v>
      </c>
      <c r="B4" s="1414" t="s">
        <v>1347</v>
      </c>
      <c r="C4" s="1413" t="s">
        <v>177</v>
      </c>
      <c r="D4" s="1413" t="s">
        <v>4</v>
      </c>
      <c r="E4" s="1413" t="s">
        <v>5</v>
      </c>
      <c r="F4" s="1412" t="s">
        <v>254</v>
      </c>
    </row>
    <row r="5" spans="1:6" ht="12.75" customHeight="1">
      <c r="A5" s="1411"/>
      <c r="B5" s="1410"/>
      <c r="C5" s="1235"/>
      <c r="D5" s="1235"/>
      <c r="E5" s="1235"/>
      <c r="F5" s="1176"/>
    </row>
    <row r="6" spans="1:6" ht="12.75" customHeight="1">
      <c r="A6" s="1409" t="s">
        <v>1871</v>
      </c>
      <c r="B6" s="1408">
        <v>40741</v>
      </c>
      <c r="C6" s="1407">
        <v>34867</v>
      </c>
      <c r="D6" s="1406">
        <v>2728</v>
      </c>
      <c r="E6" s="1406">
        <v>931</v>
      </c>
      <c r="F6" s="1405">
        <v>2215</v>
      </c>
    </row>
    <row r="7" spans="1:6" ht="12.75" customHeight="1">
      <c r="A7" s="1400"/>
      <c r="B7" s="1404"/>
      <c r="C7" s="1403"/>
      <c r="D7" s="1402"/>
      <c r="E7" s="1402"/>
      <c r="F7" s="1401"/>
    </row>
    <row r="8" spans="1:6" ht="12.75" customHeight="1">
      <c r="A8" s="1400" t="s">
        <v>1870</v>
      </c>
      <c r="B8" s="1395">
        <v>9661</v>
      </c>
      <c r="C8" s="1394">
        <v>7243</v>
      </c>
      <c r="D8" s="1393">
        <v>1167</v>
      </c>
      <c r="E8" s="1393">
        <v>460</v>
      </c>
      <c r="F8" s="1392">
        <v>791</v>
      </c>
    </row>
    <row r="9" spans="1:6" ht="12.75" customHeight="1">
      <c r="A9" s="1396" t="s">
        <v>1869</v>
      </c>
      <c r="B9" s="1395">
        <v>3752</v>
      </c>
      <c r="C9" s="1394">
        <v>2756</v>
      </c>
      <c r="D9" s="1393">
        <v>514</v>
      </c>
      <c r="E9" s="1393">
        <v>127</v>
      </c>
      <c r="F9" s="1392">
        <v>355</v>
      </c>
    </row>
    <row r="10" spans="1:6" ht="12.75" customHeight="1">
      <c r="A10" s="1396" t="s">
        <v>1868</v>
      </c>
      <c r="B10" s="1395">
        <v>129</v>
      </c>
      <c r="C10" s="1394">
        <v>81</v>
      </c>
      <c r="D10" s="1399">
        <v>42</v>
      </c>
      <c r="E10" s="1398" t="s">
        <v>137</v>
      </c>
      <c r="F10" s="1399">
        <v>6</v>
      </c>
    </row>
    <row r="11" spans="1:6" ht="12.75" customHeight="1">
      <c r="A11" s="1396" t="s">
        <v>1867</v>
      </c>
      <c r="B11" s="1395">
        <v>5498</v>
      </c>
      <c r="C11" s="1394">
        <v>4132</v>
      </c>
      <c r="D11" s="1393">
        <v>607</v>
      </c>
      <c r="E11" s="1393">
        <v>333</v>
      </c>
      <c r="F11" s="1392">
        <v>426</v>
      </c>
    </row>
    <row r="12" spans="1:6" ht="12.75" customHeight="1">
      <c r="A12" s="1396" t="s">
        <v>1866</v>
      </c>
      <c r="B12" s="1395">
        <v>282</v>
      </c>
      <c r="C12" s="1394">
        <v>274</v>
      </c>
      <c r="D12" s="1399">
        <v>4</v>
      </c>
      <c r="E12" s="1398" t="s">
        <v>137</v>
      </c>
      <c r="F12" s="1399">
        <v>4</v>
      </c>
    </row>
    <row r="13" spans="1:6" ht="12.75" customHeight="1">
      <c r="A13" s="1396"/>
      <c r="B13" s="1395"/>
      <c r="C13" s="1394"/>
      <c r="D13" s="1399"/>
      <c r="E13" s="1399"/>
      <c r="F13" s="1399"/>
    </row>
    <row r="14" spans="1:6" ht="12.75" customHeight="1">
      <c r="A14" s="1400" t="s">
        <v>1865</v>
      </c>
      <c r="B14" s="1395">
        <v>31080</v>
      </c>
      <c r="C14" s="1394">
        <v>27624</v>
      </c>
      <c r="D14" s="1393">
        <v>1561</v>
      </c>
      <c r="E14" s="1393">
        <v>471</v>
      </c>
      <c r="F14" s="1399">
        <v>1424</v>
      </c>
    </row>
    <row r="15" spans="1:6" ht="12.75" customHeight="1">
      <c r="A15" s="1396" t="s">
        <v>1864</v>
      </c>
      <c r="B15" s="1395">
        <v>4960</v>
      </c>
      <c r="C15" s="1394">
        <v>4316</v>
      </c>
      <c r="D15" s="1399">
        <v>644</v>
      </c>
      <c r="E15" s="1398" t="s">
        <v>137</v>
      </c>
      <c r="F15" s="1333" t="s">
        <v>137</v>
      </c>
    </row>
    <row r="16" spans="1:6" ht="12.75" customHeight="1">
      <c r="A16" s="1396" t="s">
        <v>1863</v>
      </c>
      <c r="B16" s="1395">
        <v>15522</v>
      </c>
      <c r="C16" s="1394">
        <v>15522</v>
      </c>
      <c r="D16" s="1398" t="s">
        <v>137</v>
      </c>
      <c r="E16" s="1398" t="s">
        <v>137</v>
      </c>
      <c r="F16" s="1397" t="s">
        <v>137</v>
      </c>
    </row>
    <row r="17" spans="1:6" ht="12.75" customHeight="1">
      <c r="A17" s="1396" t="s">
        <v>1862</v>
      </c>
      <c r="B17" s="1395">
        <v>10598</v>
      </c>
      <c r="C17" s="1394">
        <v>7786</v>
      </c>
      <c r="D17" s="1393">
        <v>917</v>
      </c>
      <c r="E17" s="1393">
        <v>471</v>
      </c>
      <c r="F17" s="1392">
        <v>1424</v>
      </c>
    </row>
    <row r="18" spans="1:6" ht="12.75" customHeight="1">
      <c r="A18" s="1391"/>
      <c r="B18" s="1390"/>
      <c r="C18" s="1191"/>
      <c r="D18" s="1191"/>
      <c r="E18" s="1191"/>
      <c r="F18" s="1189"/>
    </row>
    <row r="19" spans="1:6" ht="12.75" customHeight="1">
      <c r="A19" s="1176"/>
      <c r="B19" s="1176"/>
      <c r="C19" s="1176"/>
      <c r="D19" s="1176"/>
      <c r="E19" s="1176"/>
      <c r="F19" s="1176"/>
    </row>
    <row r="20" spans="1:6" ht="12.75" customHeight="1">
      <c r="A20" s="1176"/>
      <c r="B20" s="1176"/>
      <c r="C20" s="1176"/>
      <c r="D20" s="1176"/>
      <c r="E20" s="1176"/>
      <c r="F20" s="1176"/>
    </row>
    <row r="21" spans="1:6" ht="12.75">
      <c r="A21" s="1179" t="s">
        <v>1861</v>
      </c>
      <c r="B21" s="1176"/>
      <c r="C21" s="1176"/>
      <c r="D21" s="1176"/>
      <c r="E21" s="1176"/>
      <c r="F21" s="1176"/>
    </row>
    <row r="22" spans="1:6" ht="12.75">
      <c r="A22" s="1179" t="s">
        <v>1860</v>
      </c>
      <c r="B22" s="1176"/>
      <c r="C22" s="1176"/>
      <c r="D22" s="1176"/>
      <c r="E22" s="1176"/>
      <c r="F22" s="1176"/>
    </row>
    <row r="23" spans="1:6" ht="12.75">
      <c r="A23" s="1179" t="s">
        <v>1859</v>
      </c>
      <c r="B23" s="1176"/>
      <c r="C23" s="1176"/>
      <c r="D23" s="1176"/>
      <c r="E23" s="1176"/>
      <c r="F23" s="1176"/>
    </row>
    <row r="24" spans="1:6" ht="12.75" customHeight="1">
      <c r="A24" s="1179" t="s">
        <v>1858</v>
      </c>
      <c r="B24" s="1176"/>
      <c r="C24" s="1176"/>
      <c r="D24" s="1176"/>
      <c r="E24" s="1176"/>
      <c r="F24" s="1176"/>
    </row>
    <row r="25" spans="1:6" ht="12.75" customHeight="1">
      <c r="A25" s="1179" t="s">
        <v>1857</v>
      </c>
      <c r="B25" s="1176"/>
      <c r="C25" s="1176"/>
      <c r="D25" s="1176"/>
      <c r="E25" s="1176"/>
      <c r="F25" s="1176"/>
    </row>
    <row r="26" spans="1:6" ht="12.75">
      <c r="A26" s="1179" t="s">
        <v>1856</v>
      </c>
      <c r="B26" s="1176"/>
      <c r="C26" s="1176"/>
      <c r="D26" s="1176"/>
      <c r="E26" s="1176"/>
      <c r="F26" s="1176"/>
    </row>
    <row r="27" spans="1:6" ht="12.75">
      <c r="A27" s="1389" t="s">
        <v>1855</v>
      </c>
      <c r="B27" s="1176"/>
      <c r="C27" s="1176"/>
      <c r="D27" s="1176"/>
      <c r="E27" s="1176"/>
      <c r="F27" s="1176"/>
    </row>
    <row r="28" spans="1:6" ht="12.75">
      <c r="A28" s="1178" t="s">
        <v>1854</v>
      </c>
      <c r="B28" s="1176"/>
      <c r="C28" s="1176"/>
      <c r="D28" s="1176"/>
      <c r="E28" s="1176"/>
      <c r="F28" s="1176"/>
    </row>
    <row r="29" spans="1:6" ht="12.75">
      <c r="A29" s="1388" t="s">
        <v>34</v>
      </c>
      <c r="B29" s="1176"/>
      <c r="C29" s="1176"/>
      <c r="D29" s="1176"/>
      <c r="E29" s="1176"/>
      <c r="F29" s="117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28.00390625" style="62" customWidth="1"/>
    <col min="2" max="2" width="11.00390625" style="624" customWidth="1"/>
    <col min="3" max="3" width="11.7109375" style="624" customWidth="1"/>
    <col min="4" max="6" width="11.00390625" style="624" customWidth="1"/>
    <col min="7" max="16384" width="9.140625" style="62" customWidth="1"/>
  </cols>
  <sheetData>
    <row r="1" spans="1:6" s="1369" customFormat="1" ht="15.75">
      <c r="A1" s="87" t="s">
        <v>1891</v>
      </c>
      <c r="B1" s="827"/>
      <c r="C1" s="827"/>
      <c r="D1" s="827"/>
      <c r="E1" s="827"/>
      <c r="F1" s="827"/>
    </row>
    <row r="2" ht="12.75">
      <c r="A2" s="1421" t="s">
        <v>34</v>
      </c>
    </row>
    <row r="3" spans="1:6" ht="12.75">
      <c r="A3" s="84" t="s">
        <v>1890</v>
      </c>
      <c r="B3" s="83"/>
      <c r="C3" s="83"/>
      <c r="D3" s="83"/>
      <c r="E3" s="83"/>
      <c r="F3" s="83"/>
    </row>
    <row r="4" ht="12.75" customHeight="1" thickBot="1">
      <c r="A4" s="62" t="s">
        <v>34</v>
      </c>
    </row>
    <row r="5" spans="1:6" s="569" customFormat="1" ht="45" customHeight="1" thickTop="1">
      <c r="A5" s="81" t="s">
        <v>1889</v>
      </c>
      <c r="B5" s="903" t="s">
        <v>1888</v>
      </c>
      <c r="C5" s="81" t="s">
        <v>1887</v>
      </c>
      <c r="D5" s="81" t="s">
        <v>4</v>
      </c>
      <c r="E5" s="81" t="s">
        <v>5</v>
      </c>
      <c r="F5" s="80" t="s">
        <v>477</v>
      </c>
    </row>
    <row r="6" spans="1:5" ht="12.75">
      <c r="A6" s="78"/>
      <c r="B6" s="1420"/>
      <c r="C6" s="639"/>
      <c r="D6" s="1419" t="s">
        <v>34</v>
      </c>
      <c r="E6" s="672"/>
    </row>
    <row r="7" spans="1:8" ht="12.75">
      <c r="A7" s="590" t="s">
        <v>118</v>
      </c>
      <c r="B7" s="813">
        <v>114424</v>
      </c>
      <c r="C7" s="1418">
        <v>77013</v>
      </c>
      <c r="D7" s="1418">
        <v>16059</v>
      </c>
      <c r="E7" s="1418">
        <v>7190</v>
      </c>
      <c r="F7" s="818">
        <v>14162</v>
      </c>
      <c r="H7" s="207"/>
    </row>
    <row r="8" spans="1:8" ht="12.75">
      <c r="A8" s="590"/>
      <c r="B8" s="561"/>
      <c r="C8" s="136"/>
      <c r="D8" s="136"/>
      <c r="E8" s="136"/>
      <c r="F8" s="814"/>
      <c r="H8" s="207"/>
    </row>
    <row r="9" spans="1:8" ht="12.75">
      <c r="A9" s="76" t="s">
        <v>1886</v>
      </c>
      <c r="B9" s="561">
        <v>63861</v>
      </c>
      <c r="C9" s="136">
        <v>46410</v>
      </c>
      <c r="D9" s="136">
        <v>6251</v>
      </c>
      <c r="E9" s="136">
        <v>4580</v>
      </c>
      <c r="F9" s="814">
        <v>6620</v>
      </c>
      <c r="H9" s="207"/>
    </row>
    <row r="10" spans="1:8" ht="12.75">
      <c r="A10" s="1325" t="s">
        <v>1885</v>
      </c>
      <c r="B10" s="561">
        <v>24583</v>
      </c>
      <c r="C10" s="136">
        <v>18376</v>
      </c>
      <c r="D10" s="136">
        <v>3257</v>
      </c>
      <c r="E10" s="136">
        <v>971</v>
      </c>
      <c r="F10" s="814">
        <v>1979</v>
      </c>
      <c r="H10" s="207"/>
    </row>
    <row r="11" spans="1:8" ht="12.75">
      <c r="A11" s="1325" t="s">
        <v>1884</v>
      </c>
      <c r="B11" s="561">
        <v>19892</v>
      </c>
      <c r="C11" s="136">
        <v>13505</v>
      </c>
      <c r="D11" s="136">
        <v>1686</v>
      </c>
      <c r="E11" s="136">
        <v>2024</v>
      </c>
      <c r="F11" s="814">
        <v>2677</v>
      </c>
      <c r="H11" s="207"/>
    </row>
    <row r="12" spans="1:8" ht="12.75">
      <c r="A12" s="1325" t="s">
        <v>1803</v>
      </c>
      <c r="B12" s="561">
        <v>19386</v>
      </c>
      <c r="C12" s="136">
        <v>14529</v>
      </c>
      <c r="D12" s="136">
        <v>1308</v>
      </c>
      <c r="E12" s="136">
        <v>1585</v>
      </c>
      <c r="F12" s="814">
        <v>1964</v>
      </c>
      <c r="H12" s="207"/>
    </row>
    <row r="13" spans="1:8" ht="12.75">
      <c r="A13" s="78"/>
      <c r="B13" s="561"/>
      <c r="C13" s="136"/>
      <c r="D13" s="136"/>
      <c r="E13" s="136"/>
      <c r="F13" s="814"/>
      <c r="H13" s="207"/>
    </row>
    <row r="14" spans="1:8" ht="12.75">
      <c r="A14" s="75" t="s">
        <v>1883</v>
      </c>
      <c r="B14" s="561">
        <v>38052</v>
      </c>
      <c r="C14" s="136">
        <v>23463</v>
      </c>
      <c r="D14" s="136">
        <v>7493</v>
      </c>
      <c r="E14" s="136">
        <v>1386</v>
      </c>
      <c r="F14" s="814">
        <v>5710</v>
      </c>
      <c r="H14" s="207"/>
    </row>
    <row r="15" spans="1:8" ht="12.75">
      <c r="A15" s="1325" t="s">
        <v>1881</v>
      </c>
      <c r="B15" s="561">
        <v>13702</v>
      </c>
      <c r="C15" s="136">
        <v>8106</v>
      </c>
      <c r="D15" s="136">
        <v>2771</v>
      </c>
      <c r="E15" s="136">
        <v>637</v>
      </c>
      <c r="F15" s="814">
        <v>2188</v>
      </c>
      <c r="H15" s="207"/>
    </row>
    <row r="16" spans="1:8" ht="12.75">
      <c r="A16" s="1325" t="s">
        <v>1803</v>
      </c>
      <c r="B16" s="561">
        <v>24350</v>
      </c>
      <c r="C16" s="136">
        <v>15357</v>
      </c>
      <c r="D16" s="136">
        <v>4722</v>
      </c>
      <c r="E16" s="136">
        <v>749</v>
      </c>
      <c r="F16" s="814">
        <v>3522</v>
      </c>
      <c r="H16" s="207"/>
    </row>
    <row r="17" spans="1:8" ht="12.75">
      <c r="A17" s="78"/>
      <c r="B17" s="561"/>
      <c r="C17" s="136"/>
      <c r="D17" s="136"/>
      <c r="E17" s="136"/>
      <c r="F17" s="814"/>
      <c r="H17" s="207"/>
    </row>
    <row r="18" spans="1:8" ht="12.75">
      <c r="A18" s="75" t="s">
        <v>1882</v>
      </c>
      <c r="B18" s="561">
        <v>12511</v>
      </c>
      <c r="C18" s="136">
        <v>7140</v>
      </c>
      <c r="D18" s="136">
        <v>2315</v>
      </c>
      <c r="E18" s="136">
        <v>1224</v>
      </c>
      <c r="F18" s="814">
        <v>1832</v>
      </c>
      <c r="H18" s="207"/>
    </row>
    <row r="19" spans="1:8" ht="12.75">
      <c r="A19" s="1325" t="s">
        <v>1881</v>
      </c>
      <c r="B19" s="561">
        <v>4705</v>
      </c>
      <c r="C19" s="136">
        <v>2906</v>
      </c>
      <c r="D19" s="136">
        <v>748</v>
      </c>
      <c r="E19" s="136">
        <v>297</v>
      </c>
      <c r="F19" s="814">
        <v>754</v>
      </c>
      <c r="H19" s="207"/>
    </row>
    <row r="20" spans="1:8" ht="12.75">
      <c r="A20" s="1325" t="s">
        <v>1803</v>
      </c>
      <c r="B20" s="561">
        <v>7806</v>
      </c>
      <c r="C20" s="136">
        <v>4234</v>
      </c>
      <c r="D20" s="136">
        <v>1567</v>
      </c>
      <c r="E20" s="136">
        <v>927</v>
      </c>
      <c r="F20" s="814">
        <v>1078</v>
      </c>
      <c r="H20" s="207"/>
    </row>
    <row r="21" spans="1:6" ht="12.75">
      <c r="A21" s="69"/>
      <c r="B21" s="813"/>
      <c r="C21" s="1418"/>
      <c r="D21" s="1332"/>
      <c r="E21" s="1332"/>
      <c r="F21" s="811"/>
    </row>
    <row r="23" spans="1:6" s="63" customFormat="1" ht="12.75">
      <c r="A23" s="155" t="s">
        <v>1880</v>
      </c>
      <c r="B23" s="1417"/>
      <c r="C23" s="1417"/>
      <c r="D23" s="1417"/>
      <c r="E23" s="1417"/>
      <c r="F23" s="1417"/>
    </row>
    <row r="24" spans="1:6" s="63" customFormat="1" ht="12.75">
      <c r="A24" s="153" t="s">
        <v>1879</v>
      </c>
      <c r="B24" s="1417"/>
      <c r="C24" s="1417"/>
      <c r="D24" s="1417"/>
      <c r="E24" s="1417"/>
      <c r="F24" s="1417"/>
    </row>
    <row r="25" spans="1:6" s="63" customFormat="1" ht="12.75">
      <c r="A25" s="153" t="s">
        <v>1878</v>
      </c>
      <c r="B25" s="1417"/>
      <c r="C25" s="1417"/>
      <c r="D25" s="1417"/>
      <c r="E25" s="1417"/>
      <c r="F25" s="1417"/>
    </row>
    <row r="26" spans="1:6" s="63" customFormat="1" ht="12.75">
      <c r="A26" s="153" t="s">
        <v>1877</v>
      </c>
      <c r="B26" s="1417"/>
      <c r="C26" s="1417"/>
      <c r="D26" s="1417"/>
      <c r="E26" s="1417"/>
      <c r="F26" s="1417"/>
    </row>
    <row r="27" spans="1:6" s="63" customFormat="1" ht="12.75">
      <c r="A27" s="153" t="s">
        <v>1876</v>
      </c>
      <c r="B27" s="1417"/>
      <c r="C27" s="1417"/>
      <c r="D27" s="1417"/>
      <c r="E27" s="1417"/>
      <c r="F27" s="1417"/>
    </row>
    <row r="28" spans="1:6" s="63" customFormat="1" ht="12.75">
      <c r="A28" s="153" t="s">
        <v>1875</v>
      </c>
      <c r="B28" s="624"/>
      <c r="C28" s="1417"/>
      <c r="D28" s="1417"/>
      <c r="E28" s="1417"/>
      <c r="F28" s="1417"/>
    </row>
    <row r="29" ht="12.75">
      <c r="A29" s="153" t="s">
        <v>34</v>
      </c>
    </row>
    <row r="30" ht="12.75">
      <c r="A30" s="153"/>
    </row>
    <row r="31" s="624" customFormat="1" ht="12.75">
      <c r="A31" s="15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5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27.00390625" style="62" customWidth="1"/>
    <col min="2" max="2" width="10.8515625" style="62" customWidth="1"/>
    <col min="3" max="3" width="9.140625" style="62" customWidth="1"/>
    <col min="4" max="4" width="9.421875" style="62" customWidth="1"/>
    <col min="5" max="5" width="9.28125" style="62" customWidth="1"/>
    <col min="6" max="6" width="9.421875" style="62" customWidth="1"/>
    <col min="7" max="7" width="8.8515625" style="62" customWidth="1"/>
    <col min="8" max="16384" width="9.140625" style="62" customWidth="1"/>
  </cols>
  <sheetData>
    <row r="1" spans="1:7" s="572" customFormat="1" ht="15.75">
      <c r="A1" s="87" t="s">
        <v>1903</v>
      </c>
      <c r="B1" s="86"/>
      <c r="C1" s="86"/>
      <c r="D1" s="86"/>
      <c r="E1" s="86"/>
      <c r="F1" s="86"/>
      <c r="G1" s="86"/>
    </row>
    <row r="2" spans="1:7" s="572" customFormat="1" ht="12.75" customHeight="1">
      <c r="A2" s="87"/>
      <c r="B2" s="86"/>
      <c r="C2" s="86"/>
      <c r="D2" s="86"/>
      <c r="E2" s="86"/>
      <c r="F2" s="86"/>
      <c r="G2" s="86"/>
    </row>
    <row r="3" spans="1:7" ht="12.75">
      <c r="A3" s="244" t="s">
        <v>1902</v>
      </c>
      <c r="B3" s="904"/>
      <c r="C3" s="904"/>
      <c r="D3" s="904"/>
      <c r="E3" s="904"/>
      <c r="F3" s="904"/>
      <c r="G3" s="904"/>
    </row>
    <row r="4" s="572" customFormat="1" ht="12.75" customHeight="1"/>
    <row r="5" spans="1:7" s="1427" customFormat="1" ht="24" customHeight="1">
      <c r="A5" s="1434" t="s">
        <v>34</v>
      </c>
      <c r="B5" s="1432" t="s">
        <v>118</v>
      </c>
      <c r="C5" s="1433"/>
      <c r="D5" s="1431" t="s">
        <v>1221</v>
      </c>
      <c r="E5" s="1431"/>
      <c r="F5" s="1432" t="s">
        <v>1220</v>
      </c>
      <c r="G5" s="1431"/>
    </row>
    <row r="6" spans="1:7" s="1427" customFormat="1" ht="24" customHeight="1">
      <c r="A6" s="643" t="s">
        <v>1901</v>
      </c>
      <c r="B6" s="1430" t="s">
        <v>2</v>
      </c>
      <c r="C6" s="1429" t="s">
        <v>1370</v>
      </c>
      <c r="D6" s="1428" t="s">
        <v>2</v>
      </c>
      <c r="E6" s="1428" t="s">
        <v>1370</v>
      </c>
      <c r="F6" s="1428" t="s">
        <v>2</v>
      </c>
      <c r="G6" s="641" t="s">
        <v>1370</v>
      </c>
    </row>
    <row r="7" spans="1:7" ht="12.75">
      <c r="A7" s="78"/>
      <c r="B7" s="78"/>
      <c r="C7" s="1426"/>
      <c r="D7" s="78"/>
      <c r="F7" s="1304"/>
      <c r="G7" s="566"/>
    </row>
    <row r="8" spans="1:7" ht="12.75">
      <c r="A8" s="323" t="s">
        <v>118</v>
      </c>
      <c r="B8" s="873">
        <v>1184801</v>
      </c>
      <c r="C8" s="1425">
        <v>100</v>
      </c>
      <c r="D8" s="195">
        <v>592582</v>
      </c>
      <c r="E8" s="1296">
        <v>100</v>
      </c>
      <c r="F8" s="195">
        <v>592219</v>
      </c>
      <c r="G8" s="1422">
        <v>100</v>
      </c>
    </row>
    <row r="9" spans="1:7" ht="12.75">
      <c r="A9" s="78"/>
      <c r="B9" s="208"/>
      <c r="C9" s="1423"/>
      <c r="D9" s="208"/>
      <c r="E9" s="1302"/>
      <c r="F9" s="208"/>
      <c r="G9" s="1364"/>
    </row>
    <row r="10" spans="1:7" ht="12.75">
      <c r="A10" s="78" t="s">
        <v>1900</v>
      </c>
      <c r="B10" s="208">
        <v>402806</v>
      </c>
      <c r="C10" s="1423">
        <v>33.997776841849394</v>
      </c>
      <c r="D10" s="208">
        <v>228018</v>
      </c>
      <c r="E10" s="1302">
        <v>38.478725307214866</v>
      </c>
      <c r="F10" s="208">
        <v>174788</v>
      </c>
      <c r="G10" s="1364">
        <v>29.51408178393466</v>
      </c>
    </row>
    <row r="11" spans="1:7" ht="12.75">
      <c r="A11" s="78" t="s">
        <v>1899</v>
      </c>
      <c r="B11" s="208">
        <v>602760</v>
      </c>
      <c r="C11" s="1423">
        <v>50.87436624378271</v>
      </c>
      <c r="D11" s="208">
        <v>306261</v>
      </c>
      <c r="E11" s="1302">
        <v>51.68246757410788</v>
      </c>
      <c r="F11" s="208">
        <v>296499</v>
      </c>
      <c r="G11" s="1364">
        <v>50.06576958861503</v>
      </c>
    </row>
    <row r="12" spans="1:7" ht="12.75">
      <c r="A12" s="1424" t="s">
        <v>1898</v>
      </c>
      <c r="B12" s="208">
        <v>540108</v>
      </c>
      <c r="C12" s="1423">
        <v>45.586389613108025</v>
      </c>
      <c r="D12" s="208">
        <v>275514</v>
      </c>
      <c r="E12" s="1302">
        <v>46.49381857700706</v>
      </c>
      <c r="F12" s="208">
        <v>264594</v>
      </c>
      <c r="G12" s="1364">
        <v>44.67840444160015</v>
      </c>
    </row>
    <row r="13" spans="1:7" ht="12.75">
      <c r="A13" s="1424" t="s">
        <v>1897</v>
      </c>
      <c r="B13" s="208">
        <v>62652</v>
      </c>
      <c r="C13" s="1423">
        <v>5.287976630674687</v>
      </c>
      <c r="D13" s="208">
        <v>30747</v>
      </c>
      <c r="E13" s="1302">
        <v>5.188648997100823</v>
      </c>
      <c r="F13" s="208">
        <v>31905</v>
      </c>
      <c r="G13" s="1364">
        <v>5.387365147014871</v>
      </c>
    </row>
    <row r="14" spans="1:7" ht="12.75">
      <c r="A14" s="894" t="s">
        <v>1896</v>
      </c>
      <c r="B14" s="208">
        <v>10688</v>
      </c>
      <c r="C14" s="1423">
        <v>0.9020924188956626</v>
      </c>
      <c r="D14" s="208">
        <v>4423</v>
      </c>
      <c r="E14" s="1302">
        <v>0.7463945918033285</v>
      </c>
      <c r="F14" s="208">
        <v>6265</v>
      </c>
      <c r="G14" s="1364">
        <v>1.057885680803892</v>
      </c>
    </row>
    <row r="15" spans="1:7" ht="12.75">
      <c r="A15" s="894" t="s">
        <v>1673</v>
      </c>
      <c r="B15" s="208">
        <v>51964</v>
      </c>
      <c r="C15" s="1423">
        <v>4.385884211779024</v>
      </c>
      <c r="D15" s="208">
        <v>26324</v>
      </c>
      <c r="E15" s="1302">
        <v>4.442254405297494</v>
      </c>
      <c r="F15" s="208">
        <v>25640</v>
      </c>
      <c r="G15" s="1364">
        <v>4.329479466210979</v>
      </c>
    </row>
    <row r="16" spans="1:7" ht="12.75">
      <c r="A16" s="78" t="s">
        <v>1895</v>
      </c>
      <c r="B16" s="208">
        <v>67466</v>
      </c>
      <c r="C16" s="1423">
        <v>5.694289589559766</v>
      </c>
      <c r="D16" s="208">
        <v>13321</v>
      </c>
      <c r="E16" s="1302">
        <v>2.2479589322659144</v>
      </c>
      <c r="F16" s="208">
        <v>54145</v>
      </c>
      <c r="G16" s="1364">
        <v>9.142732671528607</v>
      </c>
    </row>
    <row r="17" spans="1:7" ht="12.75">
      <c r="A17" s="78" t="s">
        <v>1894</v>
      </c>
      <c r="B17" s="208">
        <v>111769</v>
      </c>
      <c r="C17" s="1423">
        <v>9.433567324808132</v>
      </c>
      <c r="D17" s="208">
        <v>44982</v>
      </c>
      <c r="E17" s="1302">
        <v>7.590848186411332</v>
      </c>
      <c r="F17" s="208">
        <v>66787</v>
      </c>
      <c r="G17" s="1364">
        <v>11.277415955921711</v>
      </c>
    </row>
    <row r="18" spans="1:7" ht="12.75">
      <c r="A18" s="69"/>
      <c r="B18" s="195"/>
      <c r="C18" s="579"/>
      <c r="D18" s="195"/>
      <c r="E18" s="195"/>
      <c r="F18" s="873"/>
      <c r="G18" s="1422"/>
    </row>
    <row r="20" ht="12.75">
      <c r="A20" s="65" t="s">
        <v>1893</v>
      </c>
    </row>
    <row r="21" ht="12.75">
      <c r="A21" s="65" t="s">
        <v>1892</v>
      </c>
    </row>
    <row r="22" ht="12.75">
      <c r="A22" s="551" t="s">
        <v>1566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5.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140625" defaultRowHeight="12.75"/>
  <cols>
    <col min="1" max="1" width="30.57421875" style="62" customWidth="1"/>
    <col min="2" max="6" width="10.7109375" style="62" customWidth="1"/>
    <col min="7" max="16384" width="9.140625" style="62" customWidth="1"/>
  </cols>
  <sheetData>
    <row r="1" spans="1:5" ht="15.75">
      <c r="A1" s="87" t="s">
        <v>1911</v>
      </c>
      <c r="B1" s="86"/>
      <c r="C1" s="83"/>
      <c r="D1" s="83"/>
      <c r="E1" s="83"/>
    </row>
    <row r="2" ht="12.75">
      <c r="A2" s="84" t="s">
        <v>34</v>
      </c>
    </row>
    <row r="3" spans="1:5" ht="12.75">
      <c r="A3" s="84" t="s">
        <v>1902</v>
      </c>
      <c r="B3" s="83"/>
      <c r="C3" s="83"/>
      <c r="D3" s="83"/>
      <c r="E3" s="83"/>
    </row>
    <row r="4" spans="1:5" ht="13.5" thickBot="1">
      <c r="A4" s="84"/>
      <c r="B4" s="83"/>
      <c r="C4" s="83"/>
      <c r="D4" s="83"/>
      <c r="E4" s="83"/>
    </row>
    <row r="5" spans="1:6" ht="45" customHeight="1" thickTop="1">
      <c r="A5" s="81" t="s">
        <v>1086</v>
      </c>
      <c r="B5" s="903" t="s">
        <v>1910</v>
      </c>
      <c r="C5" s="81" t="s">
        <v>4</v>
      </c>
      <c r="D5" s="81" t="s">
        <v>1887</v>
      </c>
      <c r="E5" s="81" t="s">
        <v>5</v>
      </c>
      <c r="F5" s="80" t="s">
        <v>477</v>
      </c>
    </row>
    <row r="6" spans="1:6" ht="12.75">
      <c r="A6" s="78"/>
      <c r="B6" s="1420"/>
      <c r="C6" s="1419" t="s">
        <v>34</v>
      </c>
      <c r="D6" s="639"/>
      <c r="E6" s="672"/>
      <c r="F6" s="624"/>
    </row>
    <row r="7" spans="1:7" ht="12.75">
      <c r="A7" s="590" t="s">
        <v>118</v>
      </c>
      <c r="B7" s="1277">
        <v>1184801</v>
      </c>
      <c r="C7" s="1438">
        <v>167174</v>
      </c>
      <c r="D7" s="1438">
        <v>822988</v>
      </c>
      <c r="E7" s="1438">
        <v>60006</v>
      </c>
      <c r="F7" s="1437">
        <v>134598</v>
      </c>
      <c r="G7" s="587"/>
    </row>
    <row r="8" spans="1:7" ht="12.75">
      <c r="A8" s="78"/>
      <c r="B8" s="559"/>
      <c r="C8" s="139"/>
      <c r="D8" s="139"/>
      <c r="E8" s="139"/>
      <c r="F8" s="1271"/>
      <c r="G8" s="587"/>
    </row>
    <row r="9" spans="1:7" ht="12.75">
      <c r="A9" s="78" t="s">
        <v>1900</v>
      </c>
      <c r="B9" s="559">
        <v>402806</v>
      </c>
      <c r="C9" s="139">
        <v>56750</v>
      </c>
      <c r="D9" s="139">
        <v>281762</v>
      </c>
      <c r="E9" s="139">
        <v>21212</v>
      </c>
      <c r="F9" s="1271">
        <v>43057</v>
      </c>
      <c r="G9" s="587"/>
    </row>
    <row r="10" spans="1:7" ht="12.75">
      <c r="A10" s="1325" t="s">
        <v>1221</v>
      </c>
      <c r="B10" s="559">
        <v>228018</v>
      </c>
      <c r="C10" s="139">
        <v>29895</v>
      </c>
      <c r="D10" s="139">
        <v>161952</v>
      </c>
      <c r="E10" s="139">
        <v>12050</v>
      </c>
      <c r="F10" s="1271">
        <v>24106</v>
      </c>
      <c r="G10" s="587"/>
    </row>
    <row r="11" spans="1:7" ht="12.75">
      <c r="A11" s="1325" t="s">
        <v>1220</v>
      </c>
      <c r="B11" s="559">
        <v>174788</v>
      </c>
      <c r="C11" s="139">
        <v>26855</v>
      </c>
      <c r="D11" s="139">
        <v>119810</v>
      </c>
      <c r="E11" s="139">
        <v>9162</v>
      </c>
      <c r="F11" s="1271">
        <v>18951</v>
      </c>
      <c r="G11" s="587"/>
    </row>
    <row r="12" spans="1:7" ht="12.75">
      <c r="A12" s="1325" t="s">
        <v>1907</v>
      </c>
      <c r="B12" s="1436">
        <v>130.45403574616105</v>
      </c>
      <c r="C12" s="74">
        <v>111.32005213181904</v>
      </c>
      <c r="D12" s="74">
        <v>135.17402554043903</v>
      </c>
      <c r="E12" s="74">
        <v>131.52150185549007</v>
      </c>
      <c r="F12" s="1435">
        <v>127.2017307793784</v>
      </c>
      <c r="G12" s="587"/>
    </row>
    <row r="13" spans="1:7" ht="12.75">
      <c r="A13" s="78"/>
      <c r="B13" s="559"/>
      <c r="C13" s="139"/>
      <c r="D13" s="139"/>
      <c r="E13" s="139"/>
      <c r="F13" s="1271"/>
      <c r="G13" s="587"/>
    </row>
    <row r="14" spans="1:7" ht="12.75">
      <c r="A14" s="78" t="s">
        <v>1909</v>
      </c>
      <c r="B14" s="559">
        <v>540108</v>
      </c>
      <c r="C14" s="139">
        <v>75497</v>
      </c>
      <c r="D14" s="139">
        <v>380952</v>
      </c>
      <c r="E14" s="139">
        <v>24820</v>
      </c>
      <c r="F14" s="1271">
        <v>58839</v>
      </c>
      <c r="G14" s="587"/>
    </row>
    <row r="15" spans="1:7" ht="12.75">
      <c r="A15" s="1325" t="s">
        <v>1221</v>
      </c>
      <c r="B15" s="559">
        <v>275514</v>
      </c>
      <c r="C15" s="139">
        <v>39074</v>
      </c>
      <c r="D15" s="139">
        <v>194621</v>
      </c>
      <c r="E15" s="139">
        <v>12753</v>
      </c>
      <c r="F15" s="1271">
        <v>29066</v>
      </c>
      <c r="G15" s="587"/>
    </row>
    <row r="16" spans="1:7" ht="12.75">
      <c r="A16" s="1325" t="s">
        <v>1220</v>
      </c>
      <c r="B16" s="559">
        <v>264594</v>
      </c>
      <c r="C16" s="139">
        <v>36423</v>
      </c>
      <c r="D16" s="139">
        <v>186331</v>
      </c>
      <c r="E16" s="139">
        <v>12067</v>
      </c>
      <c r="F16" s="1271">
        <v>29773</v>
      </c>
      <c r="G16" s="587"/>
    </row>
    <row r="17" spans="1:7" ht="12.75">
      <c r="A17" s="1325" t="s">
        <v>1907</v>
      </c>
      <c r="B17" s="1436">
        <v>104.12707771151273</v>
      </c>
      <c r="C17" s="74">
        <v>107.27836806413531</v>
      </c>
      <c r="D17" s="74">
        <v>104.44907181306384</v>
      </c>
      <c r="E17" s="74">
        <v>105.68492583077816</v>
      </c>
      <c r="F17" s="1435">
        <v>97.62536526382965</v>
      </c>
      <c r="G17" s="587"/>
    </row>
    <row r="18" spans="1:7" ht="12.75">
      <c r="A18" s="78"/>
      <c r="B18" s="559"/>
      <c r="C18" s="139"/>
      <c r="D18" s="139"/>
      <c r="E18" s="139"/>
      <c r="F18" s="1271"/>
      <c r="G18" s="587"/>
    </row>
    <row r="19" spans="1:7" ht="12.75">
      <c r="A19" s="78" t="s">
        <v>1908</v>
      </c>
      <c r="B19" s="559">
        <v>62652</v>
      </c>
      <c r="C19" s="139">
        <v>5905</v>
      </c>
      <c r="D19" s="139">
        <v>44147</v>
      </c>
      <c r="E19" s="139">
        <v>4576</v>
      </c>
      <c r="F19" s="1271">
        <v>8024</v>
      </c>
      <c r="G19" s="587"/>
    </row>
    <row r="20" spans="1:7" ht="12.75">
      <c r="A20" s="1325" t="s">
        <v>1221</v>
      </c>
      <c r="B20" s="559">
        <v>30747</v>
      </c>
      <c r="C20" s="139">
        <v>2894</v>
      </c>
      <c r="D20" s="139">
        <v>21810</v>
      </c>
      <c r="E20" s="139">
        <v>1937</v>
      </c>
      <c r="F20" s="1271">
        <v>4106</v>
      </c>
      <c r="G20" s="587"/>
    </row>
    <row r="21" spans="1:7" ht="12.75">
      <c r="A21" s="1325" t="s">
        <v>1220</v>
      </c>
      <c r="B21" s="559">
        <v>31905</v>
      </c>
      <c r="C21" s="139">
        <v>3011</v>
      </c>
      <c r="D21" s="139">
        <v>22337</v>
      </c>
      <c r="E21" s="139">
        <v>2639</v>
      </c>
      <c r="F21" s="1271">
        <v>3918</v>
      </c>
      <c r="G21" s="587"/>
    </row>
    <row r="22" spans="1:7" ht="12.75">
      <c r="A22" s="1325" t="s">
        <v>1907</v>
      </c>
      <c r="B22" s="1436">
        <v>96.37047484720263</v>
      </c>
      <c r="C22" s="74">
        <v>96.11424775821986</v>
      </c>
      <c r="D22" s="74">
        <v>97.64068585754578</v>
      </c>
      <c r="E22" s="74">
        <v>73.39901477832512</v>
      </c>
      <c r="F22" s="1271">
        <v>104.79836651352731</v>
      </c>
      <c r="G22" s="587"/>
    </row>
    <row r="23" spans="1:7" ht="12.75">
      <c r="A23" s="78"/>
      <c r="B23" s="559"/>
      <c r="C23" s="139"/>
      <c r="D23" s="139"/>
      <c r="E23" s="139"/>
      <c r="F23" s="1271"/>
      <c r="G23" s="587"/>
    </row>
    <row r="24" spans="1:7" ht="12.75">
      <c r="A24" s="78" t="s">
        <v>1895</v>
      </c>
      <c r="B24" s="559">
        <v>67466</v>
      </c>
      <c r="C24" s="139">
        <v>9279</v>
      </c>
      <c r="D24" s="139">
        <v>48556</v>
      </c>
      <c r="E24" s="139">
        <v>2333</v>
      </c>
      <c r="F24" s="1271">
        <v>7288</v>
      </c>
      <c r="G24" s="587"/>
    </row>
    <row r="25" spans="1:7" ht="12.75">
      <c r="A25" s="1325" t="s">
        <v>1221</v>
      </c>
      <c r="B25" s="559">
        <v>13321</v>
      </c>
      <c r="C25" s="139">
        <v>2223</v>
      </c>
      <c r="D25" s="139">
        <v>9420</v>
      </c>
      <c r="E25" s="139">
        <v>358</v>
      </c>
      <c r="F25" s="1271">
        <v>1320</v>
      </c>
      <c r="G25" s="587"/>
    </row>
    <row r="26" spans="1:7" ht="12.75">
      <c r="A26" s="1325" t="s">
        <v>1220</v>
      </c>
      <c r="B26" s="559">
        <v>54145</v>
      </c>
      <c r="C26" s="139">
        <v>7056</v>
      </c>
      <c r="D26" s="139">
        <v>39136</v>
      </c>
      <c r="E26" s="139">
        <v>1975</v>
      </c>
      <c r="F26" s="1271">
        <v>5968</v>
      </c>
      <c r="G26" s="587"/>
    </row>
    <row r="27" spans="1:7" ht="12.75">
      <c r="A27" s="1325" t="s">
        <v>1907</v>
      </c>
      <c r="B27" s="1436">
        <v>24.602456367162247</v>
      </c>
      <c r="C27" s="74">
        <v>31.505102040816325</v>
      </c>
      <c r="D27" s="74">
        <v>24.069910057236303</v>
      </c>
      <c r="E27" s="74">
        <v>18.126582278481013</v>
      </c>
      <c r="F27" s="1435">
        <v>22.117962466487935</v>
      </c>
      <c r="G27" s="587"/>
    </row>
    <row r="28" spans="1:7" ht="12.75">
      <c r="A28" s="78"/>
      <c r="B28" s="559"/>
      <c r="C28" s="139"/>
      <c r="D28" s="139"/>
      <c r="E28" s="139"/>
      <c r="F28" s="1271"/>
      <c r="G28" s="587"/>
    </row>
    <row r="29" spans="1:7" ht="12.75">
      <c r="A29" s="78" t="s">
        <v>1894</v>
      </c>
      <c r="B29" s="559">
        <v>111769</v>
      </c>
      <c r="C29" s="139">
        <v>19743</v>
      </c>
      <c r="D29" s="139">
        <v>67571</v>
      </c>
      <c r="E29" s="139">
        <v>7065</v>
      </c>
      <c r="F29" s="1271">
        <v>17390</v>
      </c>
      <c r="G29" s="587"/>
    </row>
    <row r="30" spans="1:7" ht="12.75">
      <c r="A30" s="1325" t="s">
        <v>1221</v>
      </c>
      <c r="B30" s="559">
        <v>44982</v>
      </c>
      <c r="C30" s="139">
        <v>8043</v>
      </c>
      <c r="D30" s="139">
        <v>26364</v>
      </c>
      <c r="E30" s="139">
        <v>2755</v>
      </c>
      <c r="F30" s="1271">
        <v>7820</v>
      </c>
      <c r="G30" s="587"/>
    </row>
    <row r="31" spans="1:7" ht="12.75">
      <c r="A31" s="1325" t="s">
        <v>1220</v>
      </c>
      <c r="B31" s="559">
        <v>66787</v>
      </c>
      <c r="C31" s="139">
        <v>11700</v>
      </c>
      <c r="D31" s="139">
        <v>41207</v>
      </c>
      <c r="E31" s="139">
        <v>4310</v>
      </c>
      <c r="F31" s="1271">
        <v>9570</v>
      </c>
      <c r="G31" s="587"/>
    </row>
    <row r="32" spans="1:7" ht="12.75">
      <c r="A32" s="1325" t="s">
        <v>1907</v>
      </c>
      <c r="B32" s="1436">
        <v>67.35143066764489</v>
      </c>
      <c r="C32" s="74">
        <v>68.74358974358974</v>
      </c>
      <c r="D32" s="74">
        <v>63.979420972164924</v>
      </c>
      <c r="E32" s="74">
        <v>63.92111368909513</v>
      </c>
      <c r="F32" s="1435">
        <v>81.71368861024033</v>
      </c>
      <c r="G32" s="587"/>
    </row>
    <row r="33" spans="1:6" ht="12.75">
      <c r="A33" s="69"/>
      <c r="B33" s="813"/>
      <c r="C33" s="1332"/>
      <c r="D33" s="1418"/>
      <c r="E33" s="1332"/>
      <c r="F33" s="811"/>
    </row>
    <row r="34" spans="1:5" ht="12.75">
      <c r="A34" s="84"/>
      <c r="B34" s="83"/>
      <c r="C34" s="83"/>
      <c r="D34" s="83"/>
      <c r="E34" s="83"/>
    </row>
    <row r="35" spans="1:2" ht="12.75">
      <c r="A35" s="65" t="s">
        <v>1906</v>
      </c>
      <c r="B35" s="65"/>
    </row>
    <row r="36" spans="1:2" ht="12.75">
      <c r="A36" s="65" t="s">
        <v>1905</v>
      </c>
      <c r="B36" s="65"/>
    </row>
    <row r="37" ht="12.75">
      <c r="A37" s="65" t="s">
        <v>1893</v>
      </c>
    </row>
    <row r="38" ht="12.75">
      <c r="A38" s="65" t="s">
        <v>1904</v>
      </c>
    </row>
    <row r="39" ht="12.75">
      <c r="A39" s="65" t="s">
        <v>1708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6.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26.7109375" style="88" customWidth="1"/>
    <col min="2" max="4" width="11.8515625" style="88" customWidth="1"/>
    <col min="5" max="5" width="10.7109375" style="88" customWidth="1"/>
    <col min="6" max="6" width="11.28125" style="88" customWidth="1"/>
    <col min="7" max="16384" width="9.140625" style="88" customWidth="1"/>
  </cols>
  <sheetData>
    <row r="1" spans="1:6" s="294" customFormat="1" ht="15.75" customHeight="1">
      <c r="A1" s="1459" t="s">
        <v>1925</v>
      </c>
      <c r="B1" s="1460"/>
      <c r="C1" s="1460"/>
      <c r="D1" s="1460"/>
      <c r="E1" s="1460"/>
      <c r="F1" s="1460"/>
    </row>
    <row r="2" spans="1:6" s="294" customFormat="1" ht="15.75">
      <c r="A2" s="1459" t="s">
        <v>1924</v>
      </c>
      <c r="B2" s="1460"/>
      <c r="C2" s="1460"/>
      <c r="D2" s="1460"/>
      <c r="E2" s="1460"/>
      <c r="F2" s="1460"/>
    </row>
    <row r="3" spans="1:6" s="294" customFormat="1" ht="12" customHeight="1">
      <c r="A3" s="1459" t="s">
        <v>34</v>
      </c>
      <c r="B3" s="1458"/>
      <c r="C3" s="1458"/>
      <c r="D3" s="1458"/>
      <c r="E3" s="1458"/>
      <c r="F3" s="1458"/>
    </row>
    <row r="4" spans="1:6" ht="12.75">
      <c r="A4" s="1440" t="s">
        <v>1923</v>
      </c>
      <c r="B4" s="1457"/>
      <c r="C4" s="1457"/>
      <c r="D4" s="1457"/>
      <c r="E4" s="1457"/>
      <c r="F4" s="1457"/>
    </row>
    <row r="5" spans="1:6" ht="12.75">
      <c r="A5" s="1440" t="s">
        <v>1922</v>
      </c>
      <c r="B5" s="1457"/>
      <c r="C5" s="1457"/>
      <c r="D5" s="1457"/>
      <c r="E5" s="1457"/>
      <c r="F5" s="1457"/>
    </row>
    <row r="6" spans="1:6" ht="12" customHeight="1" thickBot="1">
      <c r="A6" s="1439"/>
      <c r="B6" s="1439"/>
      <c r="C6" s="1439"/>
      <c r="D6" s="1439"/>
      <c r="E6" s="1439"/>
      <c r="F6" s="1439"/>
    </row>
    <row r="7" spans="1:6" s="1453" customFormat="1" ht="24" customHeight="1" thickTop="1">
      <c r="A7" s="1455" t="s">
        <v>1921</v>
      </c>
      <c r="B7" s="1456" t="s">
        <v>178</v>
      </c>
      <c r="C7" s="1455" t="s">
        <v>236</v>
      </c>
      <c r="D7" s="1455" t="s">
        <v>161</v>
      </c>
      <c r="E7" s="1455" t="s">
        <v>155</v>
      </c>
      <c r="F7" s="1454" t="s">
        <v>159</v>
      </c>
    </row>
    <row r="8" spans="1:6" ht="12.75" customHeight="1">
      <c r="A8" s="1451"/>
      <c r="B8" s="1452"/>
      <c r="C8" s="1451"/>
      <c r="D8" s="1451"/>
      <c r="E8" s="1451"/>
      <c r="F8" s="1439"/>
    </row>
    <row r="9" spans="1:6" ht="12.75">
      <c r="A9" s="1451" t="s">
        <v>1920</v>
      </c>
      <c r="B9" s="1447">
        <f>1455271-1360301</f>
        <v>94970</v>
      </c>
      <c r="C9" s="1446">
        <f>1016508-953207</f>
        <v>63301</v>
      </c>
      <c r="D9" s="1446">
        <f>200629-185079</f>
        <v>15550</v>
      </c>
      <c r="E9" s="1446">
        <f>73298-67091</f>
        <v>6207</v>
      </c>
      <c r="F9" s="1449">
        <f>(82+164754)-(90+154834)</f>
        <v>9912</v>
      </c>
    </row>
    <row r="10" spans="1:6" ht="12.75">
      <c r="A10" s="171"/>
      <c r="B10" s="1447"/>
      <c r="C10" s="1446"/>
      <c r="D10" s="1446"/>
      <c r="E10" s="1446"/>
      <c r="F10" s="1449"/>
    </row>
    <row r="11" spans="1:6" ht="12.75">
      <c r="A11" s="1451" t="s">
        <v>1919</v>
      </c>
      <c r="B11" s="1447">
        <f>B12-B13</f>
        <v>72796</v>
      </c>
      <c r="C11" s="1446">
        <f>C12-C13</f>
        <v>56947</v>
      </c>
      <c r="D11" s="1446">
        <f>D12-D13</f>
        <v>6832</v>
      </c>
      <c r="E11" s="1446">
        <f>E12-E13</f>
        <v>2845</v>
      </c>
      <c r="F11" s="1445">
        <f>F12-F13</f>
        <v>6172</v>
      </c>
    </row>
    <row r="12" spans="1:6" ht="12.75">
      <c r="A12" s="171" t="s">
        <v>1918</v>
      </c>
      <c r="B12" s="1447">
        <v>181879</v>
      </c>
      <c r="C12" s="1446">
        <v>134372</v>
      </c>
      <c r="D12" s="1446">
        <v>22025</v>
      </c>
      <c r="E12" s="1446">
        <v>8202</v>
      </c>
      <c r="F12" s="1449">
        <v>17280</v>
      </c>
    </row>
    <row r="13" spans="1:6" ht="12.75">
      <c r="A13" s="171" t="s">
        <v>1917</v>
      </c>
      <c r="B13" s="1447">
        <v>109083</v>
      </c>
      <c r="C13" s="1446">
        <v>77425</v>
      </c>
      <c r="D13" s="1446">
        <v>15193</v>
      </c>
      <c r="E13" s="1446">
        <v>5357</v>
      </c>
      <c r="F13" s="1449">
        <v>11108</v>
      </c>
    </row>
    <row r="14" spans="1:6" ht="12.75">
      <c r="A14" s="171"/>
      <c r="B14" s="1447"/>
      <c r="C14" s="1446"/>
      <c r="D14" s="1446"/>
      <c r="E14" s="1450"/>
      <c r="F14" s="1449"/>
    </row>
    <row r="15" spans="1:6" ht="12.75">
      <c r="A15" s="1448" t="s">
        <v>1916</v>
      </c>
      <c r="B15" s="1447">
        <v>22174</v>
      </c>
      <c r="C15" s="1446">
        <v>6354</v>
      </c>
      <c r="D15" s="1446">
        <v>8718</v>
      </c>
      <c r="E15" s="1446">
        <v>3362</v>
      </c>
      <c r="F15" s="1445">
        <v>3740</v>
      </c>
    </row>
    <row r="16" spans="1:6" ht="12.75" customHeight="1">
      <c r="A16" s="1444"/>
      <c r="B16" s="1443" t="s">
        <v>34</v>
      </c>
      <c r="C16" s="1442"/>
      <c r="D16" s="1442"/>
      <c r="E16" s="1442"/>
      <c r="F16" s="1441"/>
    </row>
    <row r="17" spans="1:5" ht="12.75" customHeight="1">
      <c r="A17" s="1439"/>
      <c r="B17" s="1439"/>
      <c r="C17" s="1439"/>
      <c r="D17" s="1439"/>
      <c r="E17" s="1439"/>
    </row>
    <row r="18" spans="1:5" ht="12.75">
      <c r="A18" s="155" t="s">
        <v>1236</v>
      </c>
      <c r="B18" s="1439"/>
      <c r="C18" s="1439"/>
      <c r="D18" s="1439"/>
      <c r="E18" s="1439"/>
    </row>
    <row r="19" spans="1:5" ht="12.75">
      <c r="A19" s="155" t="s">
        <v>1915</v>
      </c>
      <c r="B19" s="1439"/>
      <c r="C19" s="1439"/>
      <c r="D19" s="1439"/>
      <c r="E19" s="1439"/>
    </row>
    <row r="20" spans="1:5" ht="12.75">
      <c r="A20" s="191" t="s">
        <v>1914</v>
      </c>
      <c r="B20" s="1439"/>
      <c r="C20" s="1439"/>
      <c r="D20" s="1439"/>
      <c r="E20" s="1439"/>
    </row>
    <row r="21" spans="1:5" ht="12.75">
      <c r="A21" s="191" t="s">
        <v>1913</v>
      </c>
      <c r="B21" s="1439"/>
      <c r="C21" s="1439"/>
      <c r="D21" s="1439"/>
      <c r="E21" s="1440"/>
    </row>
    <row r="22" spans="1:5" ht="12.75">
      <c r="A22" s="191" t="s">
        <v>1912</v>
      </c>
      <c r="B22" s="1439"/>
      <c r="C22" s="1439"/>
      <c r="D22" s="1439"/>
      <c r="E22" s="1439"/>
    </row>
    <row r="23" spans="1:5" ht="12.75">
      <c r="A23" s="153" t="s">
        <v>1147</v>
      </c>
      <c r="B23" s="1439"/>
      <c r="C23" s="1439"/>
      <c r="D23" s="1439"/>
      <c r="E23" s="1439"/>
    </row>
    <row r="24" spans="1:5" ht="12.75">
      <c r="A24" s="153"/>
      <c r="B24" s="1439"/>
      <c r="C24" s="1439"/>
      <c r="D24" s="1439"/>
      <c r="E24" s="14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7.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0.00390625" style="151" customWidth="1"/>
    <col min="2" max="6" width="10.7109375" style="151" customWidth="1"/>
    <col min="7" max="16384" width="9.140625" style="151" customWidth="1"/>
  </cols>
  <sheetData>
    <row r="1" spans="1:6" s="1474" customFormat="1" ht="15.75" customHeight="1">
      <c r="A1" s="188" t="s">
        <v>1946</v>
      </c>
      <c r="B1" s="1475"/>
      <c r="C1" s="1475"/>
      <c r="D1" s="1475"/>
      <c r="E1" s="1475"/>
      <c r="F1" s="1475"/>
    </row>
    <row r="2" spans="1:6" s="1474" customFormat="1" ht="15.75">
      <c r="A2" s="188" t="s">
        <v>1945</v>
      </c>
      <c r="B2" s="1475"/>
      <c r="C2" s="1475"/>
      <c r="D2" s="1475"/>
      <c r="E2" s="1475"/>
      <c r="F2" s="1475"/>
    </row>
    <row r="3" ht="12.75" customHeight="1" thickBot="1"/>
    <row r="4" spans="1:6" s="1471" customFormat="1" ht="45" customHeight="1" thickTop="1">
      <c r="A4" s="1473" t="s">
        <v>1921</v>
      </c>
      <c r="B4" s="1472" t="s">
        <v>178</v>
      </c>
      <c r="C4" s="213" t="s">
        <v>177</v>
      </c>
      <c r="D4" s="213" t="s">
        <v>4</v>
      </c>
      <c r="E4" s="213" t="s">
        <v>175</v>
      </c>
      <c r="F4" s="212" t="s">
        <v>1944</v>
      </c>
    </row>
    <row r="5" spans="1:5" ht="12.75" customHeight="1">
      <c r="A5" s="162"/>
      <c r="B5" s="1470"/>
      <c r="C5" s="162"/>
      <c r="D5" s="162"/>
      <c r="E5" s="162"/>
    </row>
    <row r="6" spans="1:6" ht="12.75" customHeight="1">
      <c r="A6" s="162" t="s">
        <v>542</v>
      </c>
      <c r="B6" s="1469"/>
      <c r="C6" s="1468"/>
      <c r="D6" s="1468"/>
      <c r="E6" s="1468"/>
      <c r="F6" s="1467"/>
    </row>
    <row r="7" spans="1:6" ht="12.75" customHeight="1">
      <c r="A7" s="171" t="s">
        <v>1943</v>
      </c>
      <c r="B7" s="1469">
        <v>1455273</v>
      </c>
      <c r="C7" s="1468">
        <v>1016506</v>
      </c>
      <c r="D7" s="1468">
        <v>200631</v>
      </c>
      <c r="E7" s="1468">
        <v>73294</v>
      </c>
      <c r="F7" s="1467">
        <f>164762+80</f>
        <v>164842</v>
      </c>
    </row>
    <row r="8" spans="1:6" ht="12.75" customHeight="1">
      <c r="A8" s="171" t="s">
        <v>1942</v>
      </c>
      <c r="B8" s="1466">
        <v>1440196</v>
      </c>
      <c r="C8" s="920">
        <v>995638</v>
      </c>
      <c r="D8" s="920">
        <v>206315</v>
      </c>
      <c r="E8" s="920">
        <v>73810</v>
      </c>
      <c r="F8" s="919">
        <f>164351+82</f>
        <v>164433</v>
      </c>
    </row>
    <row r="9" spans="1:6" ht="12.75" customHeight="1">
      <c r="A9" s="171" t="s">
        <v>1941</v>
      </c>
      <c r="B9" s="1466">
        <v>-15077</v>
      </c>
      <c r="C9" s="920">
        <v>-20868</v>
      </c>
      <c r="D9" s="920">
        <v>5684</v>
      </c>
      <c r="E9" s="920">
        <v>516</v>
      </c>
      <c r="F9" s="919">
        <v>-409</v>
      </c>
    </row>
    <row r="10" spans="1:6" ht="12.75" customHeight="1">
      <c r="A10" s="162"/>
      <c r="B10" s="1466"/>
      <c r="C10" s="920"/>
      <c r="D10" s="920"/>
      <c r="E10" s="920"/>
      <c r="F10" s="919"/>
    </row>
    <row r="11" spans="1:6" ht="12.75" customHeight="1">
      <c r="A11" s="162" t="s">
        <v>1940</v>
      </c>
      <c r="B11" s="1464">
        <v>35141</v>
      </c>
      <c r="C11" s="1465">
        <v>25058</v>
      </c>
      <c r="D11" s="1465">
        <v>4593</v>
      </c>
      <c r="E11" s="1465">
        <v>1708</v>
      </c>
      <c r="F11" s="1463">
        <v>3782</v>
      </c>
    </row>
    <row r="12" spans="1:6" ht="12.75" customHeight="1">
      <c r="A12" s="162" t="s">
        <v>1939</v>
      </c>
      <c r="B12" s="1464">
        <v>28299</v>
      </c>
      <c r="C12" s="1465">
        <v>19585</v>
      </c>
      <c r="D12" s="1465">
        <v>4451</v>
      </c>
      <c r="E12" s="1465">
        <v>1321</v>
      </c>
      <c r="F12" s="1463">
        <v>2942</v>
      </c>
    </row>
    <row r="13" spans="1:6" ht="12.75" customHeight="1">
      <c r="A13" s="162" t="s">
        <v>1938</v>
      </c>
      <c r="B13" s="1464">
        <v>7953</v>
      </c>
      <c r="C13" s="1465">
        <v>5617</v>
      </c>
      <c r="D13" s="1465">
        <v>1154</v>
      </c>
      <c r="E13" s="1465">
        <v>380</v>
      </c>
      <c r="F13" s="1463">
        <v>802</v>
      </c>
    </row>
    <row r="14" spans="1:6" ht="12.75" customHeight="1">
      <c r="A14" s="162" t="s">
        <v>1937</v>
      </c>
      <c r="B14" s="1464">
        <v>-29684</v>
      </c>
      <c r="C14" s="1463">
        <v>-31682</v>
      </c>
      <c r="D14" s="1463">
        <v>4371</v>
      </c>
      <c r="E14" s="1463">
        <v>-265</v>
      </c>
      <c r="F14" s="1463">
        <v>-2108</v>
      </c>
    </row>
    <row r="15" spans="1:6" ht="12.75" customHeight="1">
      <c r="A15" s="159"/>
      <c r="B15" s="1462" t="s">
        <v>34</v>
      </c>
      <c r="C15" s="926"/>
      <c r="D15" s="1461"/>
      <c r="E15" s="926"/>
      <c r="F15" s="925"/>
    </row>
    <row r="16" ht="12.75" customHeight="1"/>
    <row r="17" ht="12.75" customHeight="1">
      <c r="A17" s="155" t="s">
        <v>1236</v>
      </c>
    </row>
    <row r="18" ht="12.75" customHeight="1">
      <c r="A18" s="829" t="s">
        <v>1936</v>
      </c>
    </row>
    <row r="19" ht="12.75" customHeight="1">
      <c r="A19" s="95" t="s">
        <v>1284</v>
      </c>
    </row>
    <row r="20" ht="12.75" customHeight="1">
      <c r="A20" s="155" t="s">
        <v>1935</v>
      </c>
    </row>
    <row r="21" ht="12.75" customHeight="1">
      <c r="A21" s="153" t="s">
        <v>1934</v>
      </c>
    </row>
    <row r="22" ht="12.75" customHeight="1">
      <c r="A22" s="153" t="s">
        <v>1933</v>
      </c>
    </row>
    <row r="23" ht="12.75" customHeight="1">
      <c r="A23" s="153" t="s">
        <v>1932</v>
      </c>
    </row>
    <row r="24" ht="12.75" customHeight="1">
      <c r="A24" s="153" t="s">
        <v>1931</v>
      </c>
    </row>
    <row r="25" ht="12.75" customHeight="1">
      <c r="A25" s="155" t="s">
        <v>1930</v>
      </c>
    </row>
    <row r="26" ht="12.75" customHeight="1">
      <c r="A26" s="153" t="s">
        <v>1929</v>
      </c>
    </row>
    <row r="27" ht="12.75" customHeight="1">
      <c r="A27" s="153" t="s">
        <v>1928</v>
      </c>
    </row>
    <row r="28" ht="12.75" customHeight="1">
      <c r="A28" s="91" t="s">
        <v>1927</v>
      </c>
    </row>
    <row r="29" ht="12.75" customHeight="1">
      <c r="A29" s="91" t="s">
        <v>1926</v>
      </c>
    </row>
    <row r="30" ht="12.75" customHeight="1">
      <c r="A30" s="153"/>
    </row>
    <row r="31" ht="12.75" customHeight="1">
      <c r="A31" s="593"/>
    </row>
    <row r="32" ht="12.75" customHeight="1">
      <c r="A32" s="15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8.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ols>
    <col min="1" max="1" width="17.00390625" style="1176" customWidth="1"/>
    <col min="2" max="4" width="20.7109375" style="1176" customWidth="1"/>
    <col min="5" max="5" width="9.140625" style="1176" customWidth="1"/>
    <col min="6" max="16384" width="9.140625" style="1176" customWidth="1"/>
  </cols>
  <sheetData>
    <row r="1" spans="1:4" ht="15.75" customHeight="1">
      <c r="A1" s="1187" t="s">
        <v>1956</v>
      </c>
      <c r="B1" s="1485"/>
      <c r="C1" s="1245"/>
      <c r="D1" s="1245"/>
    </row>
    <row r="2" spans="1:4" ht="15.75" customHeight="1">
      <c r="A2" s="1187" t="s">
        <v>1955</v>
      </c>
      <c r="B2" s="1485"/>
      <c r="C2" s="1245"/>
      <c r="D2" s="1245"/>
    </row>
    <row r="3" ht="12.75" customHeight="1" thickBot="1"/>
    <row r="4" spans="1:4" s="1481" customFormat="1" ht="24" customHeight="1" thickTop="1">
      <c r="A4" s="1483" t="s">
        <v>71</v>
      </c>
      <c r="B4" s="1484" t="s">
        <v>118</v>
      </c>
      <c r="C4" s="1483" t="s">
        <v>1954</v>
      </c>
      <c r="D4" s="1482" t="s">
        <v>1953</v>
      </c>
    </row>
    <row r="5" spans="1:4" ht="12.75" customHeight="1">
      <c r="A5" s="1235"/>
      <c r="B5" s="1237"/>
      <c r="C5" s="1235"/>
      <c r="D5" s="1234"/>
    </row>
    <row r="6" spans="1:4" ht="12.75" customHeight="1">
      <c r="A6" s="1480">
        <v>2001</v>
      </c>
      <c r="B6" s="1214">
        <v>38220</v>
      </c>
      <c r="C6" s="1213">
        <v>31938</v>
      </c>
      <c r="D6" s="1211">
        <v>6282</v>
      </c>
    </row>
    <row r="7" spans="1:4" ht="12.75" customHeight="1">
      <c r="A7" s="1480">
        <v>2002</v>
      </c>
      <c r="B7" s="1214">
        <v>49494</v>
      </c>
      <c r="C7" s="1213">
        <v>44016</v>
      </c>
      <c r="D7" s="1211">
        <v>5478</v>
      </c>
    </row>
    <row r="8" spans="1:4" ht="12.75" customHeight="1">
      <c r="A8" s="1480">
        <v>2003</v>
      </c>
      <c r="B8" s="1214">
        <v>43189</v>
      </c>
      <c r="C8" s="1213">
        <v>38290</v>
      </c>
      <c r="D8" s="1211">
        <v>4899</v>
      </c>
    </row>
    <row r="9" spans="1:4" ht="12.75" customHeight="1">
      <c r="A9" s="1480">
        <v>2004</v>
      </c>
      <c r="B9" s="1214">
        <v>47472</v>
      </c>
      <c r="C9" s="1213">
        <v>41067</v>
      </c>
      <c r="D9" s="1211">
        <v>6405</v>
      </c>
    </row>
    <row r="10" spans="1:4" ht="12.75" customHeight="1">
      <c r="A10" s="1480">
        <v>2005</v>
      </c>
      <c r="B10" s="1214">
        <v>51006</v>
      </c>
      <c r="C10" s="1213">
        <v>44526</v>
      </c>
      <c r="D10" s="1211">
        <v>6480</v>
      </c>
    </row>
    <row r="11" spans="1:4" ht="12.75" customHeight="1">
      <c r="A11" s="1480">
        <v>2006</v>
      </c>
      <c r="B11" s="1214">
        <v>54441</v>
      </c>
      <c r="C11" s="1213">
        <v>46942</v>
      </c>
      <c r="D11" s="1211">
        <v>7499</v>
      </c>
    </row>
    <row r="12" spans="1:4" ht="12.75" customHeight="1">
      <c r="A12" s="1480">
        <v>2007</v>
      </c>
      <c r="B12" s="1214">
        <v>56583</v>
      </c>
      <c r="C12" s="1213">
        <v>49347</v>
      </c>
      <c r="D12" s="1211">
        <v>7236</v>
      </c>
    </row>
    <row r="13" spans="1:4" ht="12.75" customHeight="1">
      <c r="A13" s="1480">
        <v>2008</v>
      </c>
      <c r="B13" s="1214">
        <v>52679</v>
      </c>
      <c r="C13" s="1213">
        <v>46107</v>
      </c>
      <c r="D13" s="1211">
        <v>6572</v>
      </c>
    </row>
    <row r="14" spans="1:4" ht="12.75" customHeight="1">
      <c r="A14" s="1480">
        <v>2009</v>
      </c>
      <c r="B14" s="1214">
        <v>51149</v>
      </c>
      <c r="C14" s="1213">
        <v>44220</v>
      </c>
      <c r="D14" s="1211">
        <v>6929</v>
      </c>
    </row>
    <row r="15" spans="1:4" ht="12.75" customHeight="1">
      <c r="A15" s="1480">
        <v>2010</v>
      </c>
      <c r="B15" s="1214">
        <v>53624</v>
      </c>
      <c r="C15" s="1213">
        <v>46587</v>
      </c>
      <c r="D15" s="1211">
        <v>7037</v>
      </c>
    </row>
    <row r="16" spans="1:4" ht="12.75" customHeight="1">
      <c r="A16" s="1480">
        <v>2011</v>
      </c>
      <c r="B16" s="1214">
        <v>50737</v>
      </c>
      <c r="C16" s="1213">
        <v>43441</v>
      </c>
      <c r="D16" s="1211">
        <v>7296</v>
      </c>
    </row>
    <row r="17" spans="1:4" ht="12.75" customHeight="1">
      <c r="A17" s="1480">
        <v>2012</v>
      </c>
      <c r="B17" s="1214">
        <v>50846</v>
      </c>
      <c r="C17" s="1213">
        <v>44082</v>
      </c>
      <c r="D17" s="1211">
        <v>6764</v>
      </c>
    </row>
    <row r="18" spans="1:4" ht="12.75" customHeight="1">
      <c r="A18" s="1480">
        <v>2013</v>
      </c>
      <c r="B18" s="1214">
        <v>46809</v>
      </c>
      <c r="C18" s="1213">
        <v>40583</v>
      </c>
      <c r="D18" s="1211">
        <v>6226</v>
      </c>
    </row>
    <row r="19" spans="1:4" ht="12.75" customHeight="1">
      <c r="A19" s="1480">
        <v>2014</v>
      </c>
      <c r="B19" s="1214">
        <v>47556</v>
      </c>
      <c r="C19" s="1213">
        <v>41815</v>
      </c>
      <c r="D19" s="1211">
        <v>5741</v>
      </c>
    </row>
    <row r="20" spans="1:4" ht="12.75" customHeight="1">
      <c r="A20" s="1480">
        <v>2015</v>
      </c>
      <c r="B20" s="1214">
        <v>49941</v>
      </c>
      <c r="C20" s="1213">
        <v>43428</v>
      </c>
      <c r="D20" s="1211">
        <v>6513</v>
      </c>
    </row>
    <row r="21" spans="1:4" ht="12.75" customHeight="1">
      <c r="A21" s="1480">
        <v>2016</v>
      </c>
      <c r="B21" s="1214">
        <v>49315</v>
      </c>
      <c r="C21" s="1213">
        <v>43030</v>
      </c>
      <c r="D21" s="1211">
        <v>6285</v>
      </c>
    </row>
    <row r="22" spans="1:4" ht="12.75" customHeight="1">
      <c r="A22" s="1480">
        <v>2017</v>
      </c>
      <c r="B22" s="1214">
        <v>46255</v>
      </c>
      <c r="C22" s="1213">
        <v>40859</v>
      </c>
      <c r="D22" s="1211">
        <v>5396</v>
      </c>
    </row>
    <row r="23" spans="1:4" ht="12.75" customHeight="1">
      <c r="A23" s="1480">
        <v>2018</v>
      </c>
      <c r="B23" s="1214">
        <v>49023</v>
      </c>
      <c r="C23" s="1213">
        <v>43593</v>
      </c>
      <c r="D23" s="1211">
        <v>5430</v>
      </c>
    </row>
    <row r="24" spans="1:4" ht="12.75" customHeight="1">
      <c r="A24" s="1480">
        <v>2019</v>
      </c>
      <c r="B24" s="1479">
        <v>48984</v>
      </c>
      <c r="C24" s="1213">
        <v>44067</v>
      </c>
      <c r="D24" s="1478">
        <v>4917</v>
      </c>
    </row>
    <row r="25" spans="1:4" ht="12.75" customHeight="1">
      <c r="A25" s="1480">
        <v>2020</v>
      </c>
      <c r="B25" s="1479">
        <v>22892</v>
      </c>
      <c r="C25" s="1213">
        <v>20183</v>
      </c>
      <c r="D25" s="1478">
        <v>2709</v>
      </c>
    </row>
    <row r="26" spans="1:4" ht="12.75" customHeight="1">
      <c r="A26" s="1480">
        <v>2021</v>
      </c>
      <c r="B26" s="1479">
        <v>38304</v>
      </c>
      <c r="C26" s="1213">
        <v>35852</v>
      </c>
      <c r="D26" s="1478">
        <v>2452</v>
      </c>
    </row>
    <row r="27" spans="1:4" ht="12.75" customHeight="1">
      <c r="A27" s="1391"/>
      <c r="B27" s="1194"/>
      <c r="C27" s="1193"/>
      <c r="D27" s="1477"/>
    </row>
    <row r="28" ht="12.75" customHeight="1"/>
    <row r="29" ht="12.75" customHeight="1">
      <c r="A29" s="1476" t="s">
        <v>1952</v>
      </c>
    </row>
    <row r="30" ht="12.75" customHeight="1">
      <c r="A30" s="1476" t="s">
        <v>1951</v>
      </c>
    </row>
    <row r="31" ht="12.75" customHeight="1">
      <c r="A31" s="1180" t="s">
        <v>1950</v>
      </c>
    </row>
    <row r="32" ht="12.75" customHeight="1">
      <c r="A32" s="1180" t="s">
        <v>1949</v>
      </c>
    </row>
    <row r="33" ht="12.75" customHeight="1">
      <c r="A33" s="1180" t="s">
        <v>1948</v>
      </c>
    </row>
    <row r="34" ht="12.75" customHeight="1">
      <c r="A34" s="1180" t="s">
        <v>1947</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9.xml><?xml version="1.0" encoding="utf-8"?>
<worksheet xmlns="http://schemas.openxmlformats.org/spreadsheetml/2006/main" xmlns:r="http://schemas.openxmlformats.org/officeDocument/2006/relationships">
  <dimension ref="A1:I52"/>
  <sheetViews>
    <sheetView workbookViewId="0" topLeftCell="A1">
      <selection activeCell="A1" sqref="A1"/>
    </sheetView>
  </sheetViews>
  <sheetFormatPr defaultColWidth="9.140625" defaultRowHeight="12.75"/>
  <cols>
    <col min="1" max="1" width="25.8515625" style="151" customWidth="1"/>
    <col min="2" max="6" width="11.7109375" style="151" customWidth="1"/>
    <col min="7" max="9" width="8.7109375" style="88" customWidth="1"/>
    <col min="10" max="16384" width="9.140625" style="151" customWidth="1"/>
  </cols>
  <sheetData>
    <row r="1" spans="1:6" ht="15.75">
      <c r="A1" s="188" t="s">
        <v>1989</v>
      </c>
      <c r="B1" s="187"/>
      <c r="C1" s="187"/>
      <c r="D1" s="187"/>
      <c r="E1" s="187"/>
      <c r="F1" s="187"/>
    </row>
    <row r="2" spans="1:6" ht="15.75">
      <c r="A2" s="188" t="s">
        <v>1988</v>
      </c>
      <c r="B2" s="1495"/>
      <c r="C2" s="1495"/>
      <c r="D2" s="1495"/>
      <c r="E2" s="1495"/>
      <c r="F2" s="1495"/>
    </row>
    <row r="3" ht="9" customHeight="1">
      <c r="A3" s="188"/>
    </row>
    <row r="4" spans="1:6" ht="12.75" customHeight="1">
      <c r="A4" s="1496" t="s">
        <v>1987</v>
      </c>
      <c r="B4" s="1495"/>
      <c r="C4" s="1495"/>
      <c r="D4" s="1495"/>
      <c r="E4" s="1495"/>
      <c r="F4" s="1495"/>
    </row>
    <row r="5" spans="1:6" ht="12.75" customHeight="1">
      <c r="A5" s="1496" t="s">
        <v>1986</v>
      </c>
      <c r="B5" s="1495"/>
      <c r="C5" s="1495"/>
      <c r="D5" s="1495"/>
      <c r="E5" s="1495"/>
      <c r="F5" s="1495"/>
    </row>
    <row r="6" spans="1:6" ht="12.75" customHeight="1">
      <c r="A6" s="1496" t="s">
        <v>1985</v>
      </c>
      <c r="B6" s="1495"/>
      <c r="C6" s="1495"/>
      <c r="D6" s="1495"/>
      <c r="E6" s="1495"/>
      <c r="F6" s="1495"/>
    </row>
    <row r="7" spans="1:6" ht="12.75" customHeight="1">
      <c r="A7" s="1496" t="s">
        <v>1984</v>
      </c>
      <c r="B7" s="1495"/>
      <c r="C7" s="1495"/>
      <c r="D7" s="1495"/>
      <c r="E7" s="1495"/>
      <c r="F7" s="1495"/>
    </row>
    <row r="8" ht="9" customHeight="1" thickBot="1"/>
    <row r="9" spans="1:9" s="1493" customFormat="1" ht="22.5" customHeight="1" thickTop="1">
      <c r="A9" s="186" t="s">
        <v>1983</v>
      </c>
      <c r="B9" s="1494">
        <v>2017</v>
      </c>
      <c r="C9" s="1494">
        <v>2018</v>
      </c>
      <c r="D9" s="1494">
        <v>2019</v>
      </c>
      <c r="E9" s="1494">
        <v>2020</v>
      </c>
      <c r="F9" s="1494">
        <v>2021</v>
      </c>
      <c r="G9" s="88"/>
      <c r="H9" s="88"/>
      <c r="I9" s="88"/>
    </row>
    <row r="10" spans="1:6" ht="9" customHeight="1">
      <c r="A10" s="162"/>
      <c r="B10" s="1492"/>
      <c r="C10" s="1492"/>
      <c r="D10" s="1492"/>
      <c r="E10" s="1492"/>
      <c r="F10" s="1492"/>
    </row>
    <row r="11" spans="1:6" ht="12.75" customHeight="1">
      <c r="A11" s="170" t="s">
        <v>118</v>
      </c>
      <c r="B11" s="925">
        <v>5396</v>
      </c>
      <c r="C11" s="925">
        <v>5430</v>
      </c>
      <c r="D11" s="925">
        <v>4917</v>
      </c>
      <c r="E11" s="925">
        <v>2709</v>
      </c>
      <c r="F11" s="925">
        <v>2452</v>
      </c>
    </row>
    <row r="12" spans="1:6" ht="9" customHeight="1">
      <c r="A12" s="170"/>
      <c r="B12" s="919"/>
      <c r="C12" s="919"/>
      <c r="D12" s="919"/>
      <c r="E12" s="919"/>
      <c r="F12" s="919"/>
    </row>
    <row r="13" spans="1:6" ht="12.75" customHeight="1">
      <c r="A13" s="170" t="s">
        <v>1982</v>
      </c>
      <c r="B13" s="919"/>
      <c r="C13" s="919"/>
      <c r="D13" s="919"/>
      <c r="E13" s="919"/>
      <c r="F13" s="919"/>
    </row>
    <row r="14" spans="1:6" ht="12.75" customHeight="1">
      <c r="A14" s="1491" t="s">
        <v>1981</v>
      </c>
      <c r="B14" s="919">
        <v>46</v>
      </c>
      <c r="C14" s="919">
        <v>73</v>
      </c>
      <c r="D14" s="919">
        <v>66</v>
      </c>
      <c r="E14" s="923" t="s">
        <v>1974</v>
      </c>
      <c r="F14" s="164">
        <v>43</v>
      </c>
    </row>
    <row r="15" spans="1:6" ht="12.75" customHeight="1">
      <c r="A15" s="1491" t="s">
        <v>1980</v>
      </c>
      <c r="B15" s="919">
        <v>4765</v>
      </c>
      <c r="C15" s="919">
        <v>4720</v>
      </c>
      <c r="D15" s="919">
        <v>4149</v>
      </c>
      <c r="E15" s="919">
        <v>2154</v>
      </c>
      <c r="F15" s="919">
        <v>1823</v>
      </c>
    </row>
    <row r="16" spans="1:6" ht="12.75" customHeight="1">
      <c r="A16" s="1491" t="s">
        <v>1979</v>
      </c>
      <c r="B16" s="919">
        <v>200</v>
      </c>
      <c r="C16" s="919">
        <v>212</v>
      </c>
      <c r="D16" s="919">
        <v>260</v>
      </c>
      <c r="E16" s="919">
        <v>164</v>
      </c>
      <c r="F16" s="919">
        <v>206</v>
      </c>
    </row>
    <row r="17" spans="1:6" ht="12.75" customHeight="1">
      <c r="A17" s="1491" t="s">
        <v>1978</v>
      </c>
      <c r="B17" s="919">
        <v>194</v>
      </c>
      <c r="C17" s="919">
        <v>189</v>
      </c>
      <c r="D17" s="919">
        <v>194</v>
      </c>
      <c r="E17" s="919">
        <v>153</v>
      </c>
      <c r="F17" s="919">
        <v>166</v>
      </c>
    </row>
    <row r="18" spans="1:6" ht="12.75" customHeight="1">
      <c r="A18" s="1491" t="s">
        <v>1977</v>
      </c>
      <c r="B18" s="919">
        <v>99</v>
      </c>
      <c r="C18" s="919">
        <v>113</v>
      </c>
      <c r="D18" s="919">
        <v>126</v>
      </c>
      <c r="E18" s="919">
        <v>98</v>
      </c>
      <c r="F18" s="919">
        <v>94</v>
      </c>
    </row>
    <row r="19" spans="1:6" ht="12.75" customHeight="1">
      <c r="A19" s="1491" t="s">
        <v>1976</v>
      </c>
      <c r="B19" s="919">
        <v>91</v>
      </c>
      <c r="C19" s="919">
        <v>121</v>
      </c>
      <c r="D19" s="919">
        <v>122</v>
      </c>
      <c r="E19" s="919">
        <v>95</v>
      </c>
      <c r="F19" s="919">
        <v>117</v>
      </c>
    </row>
    <row r="20" spans="1:6" ht="12.75" customHeight="1">
      <c r="A20" s="1491" t="s">
        <v>1975</v>
      </c>
      <c r="B20" s="919">
        <v>1</v>
      </c>
      <c r="C20" s="919">
        <v>2</v>
      </c>
      <c r="D20" s="923" t="s">
        <v>137</v>
      </c>
      <c r="E20" s="923" t="s">
        <v>1974</v>
      </c>
      <c r="F20" s="164">
        <v>3</v>
      </c>
    </row>
    <row r="21" spans="1:6" ht="9" customHeight="1">
      <c r="A21" s="1491"/>
      <c r="B21" s="919"/>
      <c r="C21" s="919"/>
      <c r="D21" s="919"/>
      <c r="E21" s="919"/>
      <c r="F21" s="919"/>
    </row>
    <row r="22" spans="1:6" ht="12.75" customHeight="1">
      <c r="A22" s="1490" t="s">
        <v>1973</v>
      </c>
      <c r="B22" s="919"/>
      <c r="C22" s="919"/>
      <c r="D22" s="919"/>
      <c r="E22" s="919"/>
      <c r="F22" s="919"/>
    </row>
    <row r="23" spans="1:6" ht="12.75" customHeight="1">
      <c r="A23" s="162" t="s">
        <v>1629</v>
      </c>
      <c r="B23" s="919">
        <v>25</v>
      </c>
      <c r="C23" s="919">
        <v>33</v>
      </c>
      <c r="D23" s="919">
        <v>28</v>
      </c>
      <c r="E23" s="919">
        <v>24</v>
      </c>
      <c r="F23" s="919">
        <v>28</v>
      </c>
    </row>
    <row r="24" spans="1:6" ht="12.75" customHeight="1">
      <c r="A24" s="162" t="s">
        <v>1632</v>
      </c>
      <c r="B24" s="919">
        <v>46</v>
      </c>
      <c r="C24" s="919">
        <v>61</v>
      </c>
      <c r="D24" s="919">
        <v>63</v>
      </c>
      <c r="E24" s="919">
        <v>54</v>
      </c>
      <c r="F24" s="919">
        <v>57</v>
      </c>
    </row>
    <row r="25" spans="1:6" ht="12.75" customHeight="1">
      <c r="A25" s="162" t="s">
        <v>1638</v>
      </c>
      <c r="B25" s="919">
        <v>74</v>
      </c>
      <c r="C25" s="919">
        <v>64</v>
      </c>
      <c r="D25" s="919">
        <v>67</v>
      </c>
      <c r="E25" s="919">
        <v>68</v>
      </c>
      <c r="F25" s="919">
        <v>61</v>
      </c>
    </row>
    <row r="26" spans="1:6" ht="12.75" customHeight="1">
      <c r="A26" s="162" t="s">
        <v>1972</v>
      </c>
      <c r="B26" s="919">
        <v>492</v>
      </c>
      <c r="C26" s="919">
        <v>417</v>
      </c>
      <c r="D26" s="919">
        <v>589</v>
      </c>
      <c r="E26" s="919">
        <v>399</v>
      </c>
      <c r="F26" s="919">
        <v>358</v>
      </c>
    </row>
    <row r="27" spans="1:6" ht="12.75" customHeight="1">
      <c r="A27" s="162" t="s">
        <v>1971</v>
      </c>
      <c r="B27" s="919">
        <v>28</v>
      </c>
      <c r="C27" s="919">
        <v>25</v>
      </c>
      <c r="D27" s="919">
        <v>7</v>
      </c>
      <c r="E27" s="919">
        <v>8</v>
      </c>
      <c r="F27" s="919">
        <v>13</v>
      </c>
    </row>
    <row r="28" spans="1:6" ht="12.75" customHeight="1">
      <c r="A28" s="162" t="s">
        <v>1635</v>
      </c>
      <c r="B28" s="919">
        <v>34</v>
      </c>
      <c r="C28" s="919">
        <v>35</v>
      </c>
      <c r="D28" s="919">
        <v>31</v>
      </c>
      <c r="E28" s="919">
        <v>12</v>
      </c>
      <c r="F28" s="919">
        <v>19</v>
      </c>
    </row>
    <row r="29" spans="1:6" ht="12.75" customHeight="1">
      <c r="A29" s="162" t="s">
        <v>1637</v>
      </c>
      <c r="B29" s="919">
        <v>28</v>
      </c>
      <c r="C29" s="919">
        <v>33</v>
      </c>
      <c r="D29" s="919">
        <v>19</v>
      </c>
      <c r="E29" s="919">
        <v>14</v>
      </c>
      <c r="F29" s="919">
        <v>7</v>
      </c>
    </row>
    <row r="30" spans="1:6" ht="12.75" customHeight="1">
      <c r="A30" s="162" t="s">
        <v>1633</v>
      </c>
      <c r="B30" s="919">
        <v>21</v>
      </c>
      <c r="C30" s="919">
        <v>29</v>
      </c>
      <c r="D30" s="919">
        <v>16</v>
      </c>
      <c r="E30" s="919">
        <v>15</v>
      </c>
      <c r="F30" s="919">
        <v>29</v>
      </c>
    </row>
    <row r="31" spans="1:6" ht="12.75" customHeight="1">
      <c r="A31" s="162" t="s">
        <v>1645</v>
      </c>
      <c r="B31" s="919">
        <v>328</v>
      </c>
      <c r="C31" s="919">
        <v>363</v>
      </c>
      <c r="D31" s="919">
        <v>360</v>
      </c>
      <c r="E31" s="919">
        <v>262</v>
      </c>
      <c r="F31" s="919">
        <v>315</v>
      </c>
    </row>
    <row r="32" spans="1:6" ht="12.75" customHeight="1">
      <c r="A32" s="162" t="s">
        <v>1970</v>
      </c>
      <c r="B32" s="919">
        <v>170</v>
      </c>
      <c r="C32" s="919">
        <v>182</v>
      </c>
      <c r="D32" s="919">
        <v>167</v>
      </c>
      <c r="E32" s="919">
        <v>191</v>
      </c>
      <c r="F32" s="919">
        <v>112</v>
      </c>
    </row>
    <row r="33" spans="1:6" ht="12.75" customHeight="1">
      <c r="A33" s="162" t="s">
        <v>1639</v>
      </c>
      <c r="B33" s="919">
        <v>71</v>
      </c>
      <c r="C33" s="919">
        <v>69</v>
      </c>
      <c r="D33" s="919">
        <v>76</v>
      </c>
      <c r="E33" s="919">
        <v>56</v>
      </c>
      <c r="F33" s="919">
        <v>66</v>
      </c>
    </row>
    <row r="34" spans="1:6" ht="12.75" customHeight="1">
      <c r="A34" s="162" t="s">
        <v>1969</v>
      </c>
      <c r="B34" s="919">
        <v>49</v>
      </c>
      <c r="C34" s="919">
        <v>50</v>
      </c>
      <c r="D34" s="919">
        <v>33</v>
      </c>
      <c r="E34" s="919">
        <v>18</v>
      </c>
      <c r="F34" s="919">
        <v>18</v>
      </c>
    </row>
    <row r="35" spans="1:6" ht="12.75" customHeight="1">
      <c r="A35" s="162" t="s">
        <v>1968</v>
      </c>
      <c r="B35" s="919">
        <v>20</v>
      </c>
      <c r="C35" s="919">
        <v>13</v>
      </c>
      <c r="D35" s="919">
        <v>14</v>
      </c>
      <c r="E35" s="919">
        <v>12</v>
      </c>
      <c r="F35" s="919">
        <v>14</v>
      </c>
    </row>
    <row r="36" spans="1:6" ht="12.75" customHeight="1">
      <c r="A36" s="162" t="s">
        <v>1646</v>
      </c>
      <c r="B36" s="919">
        <v>3256</v>
      </c>
      <c r="C36" s="919">
        <v>3229</v>
      </c>
      <c r="D36" s="919">
        <v>2537</v>
      </c>
      <c r="E36" s="919">
        <v>999</v>
      </c>
      <c r="F36" s="919">
        <v>743</v>
      </c>
    </row>
    <row r="37" spans="1:6" ht="12.75" customHeight="1">
      <c r="A37" s="162" t="s">
        <v>1967</v>
      </c>
      <c r="B37" s="919">
        <v>18</v>
      </c>
      <c r="C37" s="919">
        <v>27</v>
      </c>
      <c r="D37" s="919">
        <v>27</v>
      </c>
      <c r="E37" s="919">
        <v>19</v>
      </c>
      <c r="F37" s="919">
        <v>14</v>
      </c>
    </row>
    <row r="38" spans="1:6" ht="12.75" customHeight="1">
      <c r="A38" s="162" t="s">
        <v>1966</v>
      </c>
      <c r="B38" s="919">
        <v>16</v>
      </c>
      <c r="C38" s="919">
        <v>23</v>
      </c>
      <c r="D38" s="919">
        <v>28</v>
      </c>
      <c r="E38" s="919">
        <v>16</v>
      </c>
      <c r="F38" s="919">
        <v>16</v>
      </c>
    </row>
    <row r="39" spans="1:6" ht="12.75" customHeight="1">
      <c r="A39" s="162" t="s">
        <v>1634</v>
      </c>
      <c r="B39" s="919">
        <v>25</v>
      </c>
      <c r="C39" s="919">
        <v>34</v>
      </c>
      <c r="D39" s="919">
        <v>33</v>
      </c>
      <c r="E39" s="919">
        <v>25</v>
      </c>
      <c r="F39" s="919">
        <v>39</v>
      </c>
    </row>
    <row r="40" spans="1:6" ht="12.75" customHeight="1">
      <c r="A40" s="162" t="s">
        <v>1636</v>
      </c>
      <c r="B40" s="919">
        <v>79</v>
      </c>
      <c r="C40" s="919">
        <v>77</v>
      </c>
      <c r="D40" s="919">
        <v>72</v>
      </c>
      <c r="E40" s="919">
        <v>50</v>
      </c>
      <c r="F40" s="919">
        <v>38</v>
      </c>
    </row>
    <row r="41" spans="1:6" ht="12.75" customHeight="1">
      <c r="A41" s="162" t="s">
        <v>1965</v>
      </c>
      <c r="B41" s="919">
        <v>27</v>
      </c>
      <c r="C41" s="919">
        <v>32</v>
      </c>
      <c r="D41" s="919">
        <v>32</v>
      </c>
      <c r="E41" s="919">
        <v>35</v>
      </c>
      <c r="F41" s="919">
        <v>19</v>
      </c>
    </row>
    <row r="42" spans="1:6" ht="12.75" customHeight="1">
      <c r="A42" s="162" t="s">
        <v>1964</v>
      </c>
      <c r="B42" s="919">
        <v>30</v>
      </c>
      <c r="C42" s="919">
        <v>25</v>
      </c>
      <c r="D42" s="919">
        <v>44</v>
      </c>
      <c r="E42" s="919">
        <v>22</v>
      </c>
      <c r="F42" s="919">
        <v>28</v>
      </c>
    </row>
    <row r="43" spans="1:6" ht="12.75" customHeight="1">
      <c r="A43" s="162" t="s">
        <v>1640</v>
      </c>
      <c r="B43" s="919">
        <v>211</v>
      </c>
      <c r="C43" s="919">
        <v>191</v>
      </c>
      <c r="D43" s="919">
        <v>210</v>
      </c>
      <c r="E43" s="919">
        <v>112</v>
      </c>
      <c r="F43" s="919">
        <v>93</v>
      </c>
    </row>
    <row r="44" spans="1:6" ht="12.75" customHeight="1">
      <c r="A44" s="162" t="s">
        <v>1963</v>
      </c>
      <c r="B44" s="919">
        <v>348</v>
      </c>
      <c r="C44" s="919">
        <v>418</v>
      </c>
      <c r="D44" s="919">
        <v>464</v>
      </c>
      <c r="E44" s="919">
        <v>298</v>
      </c>
      <c r="F44" s="919">
        <v>365</v>
      </c>
    </row>
    <row r="45" spans="1:6" ht="9" customHeight="1">
      <c r="A45" s="159"/>
      <c r="B45" s="925"/>
      <c r="C45" s="925"/>
      <c r="D45" s="925"/>
      <c r="E45" s="925"/>
      <c r="F45" s="925"/>
    </row>
    <row r="46" spans="2:6" ht="9" customHeight="1">
      <c r="B46" s="1489"/>
      <c r="C46" s="1489"/>
      <c r="D46" s="1489"/>
      <c r="E46" s="1488" t="s">
        <v>34</v>
      </c>
      <c r="F46" s="1488"/>
    </row>
    <row r="47" spans="1:6" ht="12.75" customHeight="1">
      <c r="A47" s="1487" t="s">
        <v>1962</v>
      </c>
      <c r="B47" s="1486"/>
      <c r="C47" s="1486"/>
      <c r="D47" s="1486"/>
      <c r="E47" s="1486"/>
      <c r="F47" s="1486"/>
    </row>
    <row r="48" spans="1:6" ht="12.75" customHeight="1">
      <c r="A48" s="1487" t="s">
        <v>1961</v>
      </c>
      <c r="B48" s="1486"/>
      <c r="C48" s="1486"/>
      <c r="D48" s="1486"/>
      <c r="E48" s="1486"/>
      <c r="F48" s="1486"/>
    </row>
    <row r="49" spans="1:6" ht="12.75" customHeight="1">
      <c r="A49" s="1487" t="s">
        <v>1960</v>
      </c>
      <c r="B49" s="1486"/>
      <c r="C49" s="1486"/>
      <c r="D49" s="1486"/>
      <c r="E49" s="1486"/>
      <c r="F49" s="1486"/>
    </row>
    <row r="50" ht="12.75" customHeight="1">
      <c r="A50" s="906" t="s">
        <v>1959</v>
      </c>
    </row>
    <row r="51" ht="12.75" customHeight="1">
      <c r="A51" s="906" t="s">
        <v>1958</v>
      </c>
    </row>
    <row r="52" ht="12.75" customHeight="1">
      <c r="A52" s="906" t="s">
        <v>1957</v>
      </c>
    </row>
    <row r="53" s="88" customFormat="1" ht="12.75"/>
    <row r="54" s="88" customFormat="1" ht="12.75"/>
    <row r="55" s="88" customFormat="1" ht="12.75"/>
    <row r="56" s="88" customFormat="1" ht="12.75"/>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6.xml><?xml version="1.0" encoding="utf-8"?>
<worksheet xmlns="http://schemas.openxmlformats.org/spreadsheetml/2006/main" xmlns:r="http://schemas.openxmlformats.org/officeDocument/2006/relationships">
  <dimension ref="A1:HA44"/>
  <sheetViews>
    <sheetView workbookViewId="0" topLeftCell="A1">
      <selection activeCell="A1" sqref="A1"/>
    </sheetView>
  </sheetViews>
  <sheetFormatPr defaultColWidth="9.140625" defaultRowHeight="12.75"/>
  <cols>
    <col min="1" max="1" width="8.57421875" style="88" customWidth="1"/>
    <col min="2" max="6" width="15.140625" style="88" customWidth="1"/>
    <col min="7" max="9" width="10.28125" style="88" bestFit="1" customWidth="1"/>
    <col min="10" max="16384" width="9.140625" style="88" customWidth="1"/>
  </cols>
  <sheetData>
    <row r="1" spans="1:6" ht="15.75" customHeight="1">
      <c r="A1" s="128" t="s">
        <v>127</v>
      </c>
      <c r="B1" s="127"/>
      <c r="C1" s="127"/>
      <c r="D1" s="127"/>
      <c r="E1" s="127"/>
      <c r="F1" s="149"/>
    </row>
    <row r="2" spans="1:6" ht="15.75" customHeight="1">
      <c r="A2" s="128" t="s">
        <v>126</v>
      </c>
      <c r="B2" s="127"/>
      <c r="C2" s="127"/>
      <c r="D2" s="127"/>
      <c r="E2" s="127"/>
      <c r="F2" s="149"/>
    </row>
    <row r="3" spans="1:6" ht="12.75" customHeight="1">
      <c r="A3" s="128"/>
      <c r="B3" s="127"/>
      <c r="C3" s="127"/>
      <c r="D3" s="127"/>
      <c r="E3" s="127"/>
      <c r="F3" s="149"/>
    </row>
    <row r="4" spans="1:6" ht="12.75" customHeight="1">
      <c r="A4" s="150" t="s">
        <v>125</v>
      </c>
      <c r="B4" s="127"/>
      <c r="C4" s="127"/>
      <c r="D4" s="127"/>
      <c r="E4" s="127"/>
      <c r="F4" s="149"/>
    </row>
    <row r="5" spans="1:6" ht="12.75" customHeight="1">
      <c r="A5" s="150" t="s">
        <v>124</v>
      </c>
      <c r="B5" s="127"/>
      <c r="C5" s="127"/>
      <c r="D5" s="127"/>
      <c r="E5" s="127"/>
      <c r="F5" s="149"/>
    </row>
    <row r="6" spans="1:6" ht="12.75" customHeight="1">
      <c r="A6" s="150" t="s">
        <v>123</v>
      </c>
      <c r="B6" s="127"/>
      <c r="C6" s="127"/>
      <c r="D6" s="127"/>
      <c r="E6" s="127"/>
      <c r="F6" s="149"/>
    </row>
    <row r="7" ht="12.75" customHeight="1" thickBot="1">
      <c r="A7" s="88" t="s">
        <v>34</v>
      </c>
    </row>
    <row r="8" spans="1:209" s="145" customFormat="1" ht="24" customHeight="1" thickTop="1">
      <c r="A8" s="148"/>
      <c r="B8" s="147" t="s">
        <v>122</v>
      </c>
      <c r="C8" s="146"/>
      <c r="D8" s="147" t="s">
        <v>121</v>
      </c>
      <c r="E8" s="146"/>
      <c r="F8" s="1643" t="s">
        <v>120</v>
      </c>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row>
    <row r="9" spans="1:209" s="114" customFormat="1" ht="34.5" customHeight="1">
      <c r="A9" s="144" t="s">
        <v>97</v>
      </c>
      <c r="B9" s="116" t="s">
        <v>118</v>
      </c>
      <c r="C9" s="116" t="s">
        <v>119</v>
      </c>
      <c r="D9" s="116" t="s">
        <v>118</v>
      </c>
      <c r="E9" s="116" t="s">
        <v>117</v>
      </c>
      <c r="F9" s="1644"/>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row>
    <row r="10" spans="1:6" ht="12.75" customHeight="1">
      <c r="A10" s="143"/>
      <c r="B10" s="142"/>
      <c r="C10" s="142"/>
      <c r="D10" s="141"/>
      <c r="E10" s="141"/>
      <c r="F10" s="140"/>
    </row>
    <row r="11" spans="1:6" ht="12.75" customHeight="1">
      <c r="A11" s="138">
        <v>2010</v>
      </c>
      <c r="B11" s="137">
        <v>1364004</v>
      </c>
      <c r="C11" s="137">
        <v>73217</v>
      </c>
      <c r="D11" s="139">
        <v>1468736</v>
      </c>
      <c r="E11" s="139">
        <v>177949</v>
      </c>
      <c r="F11" s="135">
        <v>1.076782766032944</v>
      </c>
    </row>
    <row r="12" spans="1:6" ht="12.75" customHeight="1">
      <c r="A12" s="138">
        <v>2011</v>
      </c>
      <c r="B12" s="137">
        <v>1383986.252987877</v>
      </c>
      <c r="C12" s="137">
        <v>73863</v>
      </c>
      <c r="D12" s="139">
        <v>1495947.252987877</v>
      </c>
      <c r="E12" s="139">
        <v>185824</v>
      </c>
      <c r="F12" s="135">
        <v>1.080897479840055</v>
      </c>
    </row>
    <row r="13" spans="1:6" ht="12.75" customHeight="1">
      <c r="A13" s="138">
        <v>2012</v>
      </c>
      <c r="B13" s="137">
        <v>1404183.41099678</v>
      </c>
      <c r="C13" s="137">
        <v>75985</v>
      </c>
      <c r="D13" s="139">
        <v>1529465.9060504385</v>
      </c>
      <c r="E13" s="139">
        <v>201267.49505365838</v>
      </c>
      <c r="F13" s="135">
        <v>1.0892208909979395</v>
      </c>
    </row>
    <row r="14" spans="1:6" ht="12.75" customHeight="1">
      <c r="A14" s="138">
        <v>2013</v>
      </c>
      <c r="B14" s="137">
        <v>1422439.1044977233</v>
      </c>
      <c r="C14" s="137">
        <v>68945.7002911242</v>
      </c>
      <c r="D14" s="139">
        <v>1556369.491702748</v>
      </c>
      <c r="E14" s="139">
        <v>202876.087496149</v>
      </c>
      <c r="F14" s="135">
        <v>1.094155445235961</v>
      </c>
    </row>
    <row r="15" spans="1:6" ht="12.75" customHeight="1">
      <c r="A15" s="138">
        <v>2014</v>
      </c>
      <c r="B15" s="137">
        <v>1433546.8594158308</v>
      </c>
      <c r="C15" s="137">
        <v>64898</v>
      </c>
      <c r="D15" s="139">
        <v>1574865.8367981664</v>
      </c>
      <c r="E15" s="139">
        <v>206216.97738233558</v>
      </c>
      <c r="F15" s="135">
        <v>1.0985799497617559</v>
      </c>
    </row>
    <row r="16" spans="1:6" ht="12.75" customHeight="1">
      <c r="A16" s="138">
        <v>2015</v>
      </c>
      <c r="B16" s="137">
        <v>1445904.8469690331</v>
      </c>
      <c r="C16" s="137">
        <v>62389</v>
      </c>
      <c r="D16" s="139">
        <v>1597450.3153582702</v>
      </c>
      <c r="E16" s="139">
        <v>213934.468389237</v>
      </c>
      <c r="F16" s="135">
        <v>1.1048101254428415</v>
      </c>
    </row>
    <row r="17" spans="1:6" ht="12.75" customHeight="1">
      <c r="A17" s="138">
        <v>2016</v>
      </c>
      <c r="B17" s="137">
        <v>1456468.946272388</v>
      </c>
      <c r="C17" s="137">
        <v>63093</v>
      </c>
      <c r="D17" s="139">
        <v>1611051.1797908263</v>
      </c>
      <c r="E17" s="139">
        <v>217675.23351843818</v>
      </c>
      <c r="F17" s="135">
        <v>1.1061349326493146</v>
      </c>
    </row>
    <row r="18" spans="1:6" ht="12.75" customHeight="1">
      <c r="A18" s="138">
        <v>2017</v>
      </c>
      <c r="B18" s="137">
        <v>1457792.1886768285</v>
      </c>
      <c r="C18" s="137">
        <v>62692.6909785162</v>
      </c>
      <c r="D18" s="139">
        <v>1624162.8342265082</v>
      </c>
      <c r="E18" s="139">
        <v>229063.3365281957</v>
      </c>
      <c r="F18" s="135">
        <v>1.1141250768401267</v>
      </c>
    </row>
    <row r="19" spans="1:6" ht="12.75" customHeight="1">
      <c r="A19" s="138">
        <v>2018</v>
      </c>
      <c r="B19" s="137">
        <v>1459542.0475966677</v>
      </c>
      <c r="C19" s="137">
        <v>65646.59328751011</v>
      </c>
      <c r="D19" s="139">
        <v>1634236.822369966</v>
      </c>
      <c r="E19" s="139">
        <v>240341.3680608085</v>
      </c>
      <c r="F19" s="135">
        <v>1.119691498481292</v>
      </c>
    </row>
    <row r="20" spans="1:6" ht="12.75" customHeight="1">
      <c r="A20" s="138">
        <v>2019</v>
      </c>
      <c r="B20" s="137">
        <v>1456371.0378994115</v>
      </c>
      <c r="C20" s="137">
        <v>69515.48674423495</v>
      </c>
      <c r="D20" s="139">
        <v>1632588.2139966148</v>
      </c>
      <c r="E20" s="139">
        <v>245732.6628414384</v>
      </c>
      <c r="F20" s="135">
        <v>1.1209974460569947</v>
      </c>
    </row>
    <row r="21" spans="1:6" ht="12.75" customHeight="1">
      <c r="A21" s="138"/>
      <c r="B21" s="137"/>
      <c r="C21" s="137"/>
      <c r="D21" s="139"/>
      <c r="E21" s="139"/>
      <c r="F21" s="135"/>
    </row>
    <row r="22" spans="1:6" ht="12.75" customHeight="1">
      <c r="A22" s="138">
        <v>2020</v>
      </c>
      <c r="B22" s="137">
        <v>1451043</v>
      </c>
      <c r="C22" s="136">
        <v>46167.61080601812</v>
      </c>
      <c r="D22" s="136">
        <v>1482790.1354461198</v>
      </c>
      <c r="E22" s="136">
        <v>77914.74625213802</v>
      </c>
      <c r="F22" s="135">
        <v>1.0218788384948756</v>
      </c>
    </row>
    <row r="23" spans="1:6" ht="12.75" customHeight="1">
      <c r="A23" s="138">
        <v>2021</v>
      </c>
      <c r="B23" s="137">
        <v>1447154</v>
      </c>
      <c r="C23" s="136">
        <v>61048.452383669646</v>
      </c>
      <c r="D23" s="136">
        <v>1565043.2843560565</v>
      </c>
      <c r="E23" s="136">
        <v>178937.736739726</v>
      </c>
      <c r="F23" s="135">
        <v>1.0814628466328093</v>
      </c>
    </row>
    <row r="24" spans="1:6" ht="12.75" customHeight="1">
      <c r="A24" s="138">
        <v>2022</v>
      </c>
      <c r="B24" s="137">
        <v>1440196</v>
      </c>
      <c r="C24" s="136">
        <v>74775.13720785774</v>
      </c>
      <c r="D24" s="136">
        <v>1597574.7997043442</v>
      </c>
      <c r="E24" s="136">
        <v>232153.9369122021</v>
      </c>
      <c r="F24" s="135">
        <v>1.1092759594557575</v>
      </c>
    </row>
    <row r="25" spans="1:6" ht="12.75" customHeight="1">
      <c r="A25" s="102"/>
      <c r="B25" s="134"/>
      <c r="C25" s="133"/>
      <c r="D25" s="132"/>
      <c r="E25" s="131"/>
      <c r="F25" s="130"/>
    </row>
    <row r="26" ht="12.75" customHeight="1"/>
    <row r="27" ht="12.75" customHeight="1">
      <c r="A27" s="96" t="s">
        <v>116</v>
      </c>
    </row>
    <row r="28" spans="1:209" s="93" customFormat="1" ht="12.75" customHeight="1">
      <c r="A28" s="96" t="s">
        <v>86</v>
      </c>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row>
    <row r="29" spans="1:209" s="93" customFormat="1" ht="12.75" customHeight="1">
      <c r="A29" s="96" t="s">
        <v>115</v>
      </c>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row>
    <row r="30" spans="1:209" s="93" customFormat="1" ht="12.75" customHeight="1">
      <c r="A30" s="96" t="s">
        <v>114</v>
      </c>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row>
    <row r="31" spans="1:209" s="93" customFormat="1" ht="12.75" customHeight="1">
      <c r="A31" s="96" t="s">
        <v>113</v>
      </c>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row>
    <row r="32" spans="1:209" s="93" customFormat="1" ht="12.75" customHeight="1">
      <c r="A32" s="96" t="s">
        <v>112</v>
      </c>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row>
    <row r="33" spans="1:209" s="93" customFormat="1" ht="12.75" customHeight="1">
      <c r="A33" s="96" t="s">
        <v>111</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row>
    <row r="34" spans="1:209" s="93" customFormat="1" ht="12.75" customHeight="1">
      <c r="A34" s="94" t="s">
        <v>110</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row>
    <row r="35" spans="1:209" s="93" customFormat="1" ht="12.75" customHeight="1">
      <c r="A35" s="93" t="s">
        <v>109</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row>
    <row r="36" spans="1:209" s="93" customFormat="1" ht="12.75" customHeight="1">
      <c r="A36" s="93" t="s">
        <v>108</v>
      </c>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row>
    <row r="37" spans="1:209" s="93" customFormat="1" ht="12.75" customHeight="1">
      <c r="A37" s="93" t="s">
        <v>107</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row>
    <row r="38" spans="1:209" s="93" customFormat="1" ht="12.75" customHeight="1">
      <c r="A38" s="93" t="s">
        <v>106</v>
      </c>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row>
    <row r="39" spans="1:209" s="93" customFormat="1" ht="12.75" customHeight="1">
      <c r="A39" s="94" t="s">
        <v>105</v>
      </c>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row>
    <row r="40" ht="12.75">
      <c r="A40" s="65" t="s">
        <v>104</v>
      </c>
    </row>
    <row r="41" ht="12.75">
      <c r="A41" s="65" t="s">
        <v>103</v>
      </c>
    </row>
    <row r="42" ht="12.75">
      <c r="A42" s="65" t="s">
        <v>102</v>
      </c>
    </row>
    <row r="43" ht="12.75">
      <c r="A43" s="129" t="s">
        <v>101</v>
      </c>
    </row>
    <row r="44" ht="12.75">
      <c r="A44" s="65" t="s">
        <v>100</v>
      </c>
    </row>
  </sheetData>
  <sheetProtection/>
  <mergeCells count="1">
    <mergeCell ref="F8:F9"/>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60.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cols>
    <col min="1" max="1" width="6.28125" style="88" customWidth="1"/>
    <col min="2" max="2" width="9.8515625" style="88" customWidth="1"/>
    <col min="3" max="3" width="11.57421875" style="88" customWidth="1"/>
    <col min="4" max="4" width="6.7109375" style="88" customWidth="1"/>
    <col min="5" max="5" width="8.00390625" style="88" customWidth="1"/>
    <col min="6" max="6" width="12.00390625" style="88" customWidth="1"/>
    <col min="7" max="7" width="7.8515625" style="88" customWidth="1"/>
    <col min="8" max="8" width="9.140625" style="88" customWidth="1"/>
    <col min="9" max="9" width="11.57421875" style="88" customWidth="1"/>
    <col min="10" max="16384" width="9.140625" style="88" customWidth="1"/>
  </cols>
  <sheetData>
    <row r="1" spans="1:9" ht="15.75">
      <c r="A1" s="128" t="s">
        <v>2001</v>
      </c>
      <c r="B1" s="778"/>
      <c r="C1" s="778"/>
      <c r="D1" s="778"/>
      <c r="E1" s="778"/>
      <c r="F1" s="778"/>
      <c r="G1" s="778"/>
      <c r="H1" s="778"/>
      <c r="I1" s="778"/>
    </row>
    <row r="2" spans="1:9" ht="15.75">
      <c r="A2" s="128" t="s">
        <v>2000</v>
      </c>
      <c r="B2" s="778"/>
      <c r="C2" s="778"/>
      <c r="D2" s="778"/>
      <c r="E2" s="778"/>
      <c r="F2" s="778"/>
      <c r="G2" s="778"/>
      <c r="H2" s="778"/>
      <c r="I2" s="778"/>
    </row>
    <row r="3" ht="12.75" customHeight="1">
      <c r="A3" s="128" t="s">
        <v>34</v>
      </c>
    </row>
    <row r="4" spans="1:9" ht="12.75">
      <c r="A4" s="292" t="s">
        <v>1999</v>
      </c>
      <c r="B4" s="291"/>
      <c r="C4" s="291"/>
      <c r="D4" s="291"/>
      <c r="E4" s="291"/>
      <c r="F4" s="291"/>
      <c r="G4" s="291"/>
      <c r="H4" s="291"/>
      <c r="I4" s="291"/>
    </row>
    <row r="5" ht="12.75" customHeight="1" thickBot="1"/>
    <row r="6" spans="1:9" s="285" customFormat="1" ht="45" customHeight="1" thickTop="1">
      <c r="A6" s="287" t="s">
        <v>71</v>
      </c>
      <c r="B6" s="288" t="s">
        <v>1998</v>
      </c>
      <c r="C6" s="287" t="s">
        <v>1972</v>
      </c>
      <c r="D6" s="287" t="s">
        <v>1645</v>
      </c>
      <c r="E6" s="287" t="s">
        <v>1643</v>
      </c>
      <c r="F6" s="287" t="s">
        <v>1646</v>
      </c>
      <c r="G6" s="287" t="s">
        <v>1634</v>
      </c>
      <c r="H6" s="287" t="s">
        <v>1640</v>
      </c>
      <c r="I6" s="286" t="s">
        <v>1997</v>
      </c>
    </row>
    <row r="7" spans="1:8" ht="12.75" customHeight="1">
      <c r="A7" s="111"/>
      <c r="B7" s="112"/>
      <c r="C7" s="111"/>
      <c r="D7" s="111"/>
      <c r="E7" s="111"/>
      <c r="F7" s="111"/>
      <c r="G7" s="111"/>
      <c r="H7" s="111"/>
    </row>
    <row r="8" spans="1:9" ht="12.75" customHeight="1">
      <c r="A8" s="420">
        <v>1998</v>
      </c>
      <c r="B8" s="763">
        <v>4493</v>
      </c>
      <c r="C8" s="106">
        <v>299</v>
      </c>
      <c r="D8" s="1503" t="s">
        <v>62</v>
      </c>
      <c r="E8" s="344">
        <v>362</v>
      </c>
      <c r="F8" s="344">
        <v>2083</v>
      </c>
      <c r="G8" s="1503" t="s">
        <v>62</v>
      </c>
      <c r="H8" s="105">
        <v>419</v>
      </c>
      <c r="I8" s="343">
        <v>1330</v>
      </c>
    </row>
    <row r="9" spans="1:9" ht="12.75" customHeight="1">
      <c r="A9" s="420">
        <v>1999</v>
      </c>
      <c r="B9" s="763">
        <v>3600</v>
      </c>
      <c r="C9" s="106">
        <v>395</v>
      </c>
      <c r="D9" s="1503" t="s">
        <v>62</v>
      </c>
      <c r="E9" s="344">
        <v>332</v>
      </c>
      <c r="F9" s="344">
        <v>1542</v>
      </c>
      <c r="G9" s="106">
        <v>53</v>
      </c>
      <c r="H9" s="105">
        <v>304</v>
      </c>
      <c r="I9" s="343">
        <v>974</v>
      </c>
    </row>
    <row r="10" spans="1:9" ht="12.75" customHeight="1">
      <c r="A10" s="420">
        <v>2000</v>
      </c>
      <c r="B10" s="763">
        <v>4372</v>
      </c>
      <c r="C10" s="106">
        <v>415</v>
      </c>
      <c r="D10" s="1503" t="s">
        <v>62</v>
      </c>
      <c r="E10" s="344">
        <v>431</v>
      </c>
      <c r="F10" s="344">
        <v>1813</v>
      </c>
      <c r="G10" s="106">
        <v>92</v>
      </c>
      <c r="H10" s="105">
        <v>346</v>
      </c>
      <c r="I10" s="343">
        <v>1275</v>
      </c>
    </row>
    <row r="11" spans="1:9" ht="12.75" customHeight="1">
      <c r="A11" s="420">
        <v>2001</v>
      </c>
      <c r="B11" s="763">
        <v>2885</v>
      </c>
      <c r="C11" s="106">
        <v>196</v>
      </c>
      <c r="D11" s="1503" t="s">
        <v>62</v>
      </c>
      <c r="E11" s="344">
        <v>296</v>
      </c>
      <c r="F11" s="344">
        <v>1280</v>
      </c>
      <c r="G11" s="106">
        <v>73</v>
      </c>
      <c r="H11" s="105">
        <v>161</v>
      </c>
      <c r="I11" s="343">
        <v>879</v>
      </c>
    </row>
    <row r="12" spans="1:9" ht="12.75" customHeight="1">
      <c r="A12" s="420">
        <v>2002</v>
      </c>
      <c r="B12" s="763">
        <v>2884</v>
      </c>
      <c r="C12" s="106">
        <v>235</v>
      </c>
      <c r="D12" s="479">
        <v>121</v>
      </c>
      <c r="E12" s="344">
        <v>309</v>
      </c>
      <c r="F12" s="344">
        <v>1265</v>
      </c>
      <c r="G12" s="106">
        <v>64</v>
      </c>
      <c r="H12" s="105">
        <v>124</v>
      </c>
      <c r="I12" s="343">
        <v>766</v>
      </c>
    </row>
    <row r="13" spans="1:9" ht="12.75" customHeight="1">
      <c r="A13" s="420">
        <v>2003</v>
      </c>
      <c r="B13" s="763">
        <v>2287</v>
      </c>
      <c r="C13" s="106">
        <v>157</v>
      </c>
      <c r="D13" s="479">
        <v>132</v>
      </c>
      <c r="E13" s="344">
        <v>243</v>
      </c>
      <c r="F13" s="344">
        <v>943</v>
      </c>
      <c r="G13" s="106">
        <v>26</v>
      </c>
      <c r="H13" s="105">
        <v>75</v>
      </c>
      <c r="I13" s="343">
        <v>711</v>
      </c>
    </row>
    <row r="14" spans="1:9" ht="12.75" customHeight="1">
      <c r="A14" s="420">
        <v>2004</v>
      </c>
      <c r="B14" s="763">
        <v>2050</v>
      </c>
      <c r="C14" s="106">
        <v>132</v>
      </c>
      <c r="D14" s="479">
        <v>112</v>
      </c>
      <c r="E14" s="344">
        <v>220</v>
      </c>
      <c r="F14" s="344">
        <v>825</v>
      </c>
      <c r="G14" s="106">
        <v>26</v>
      </c>
      <c r="H14" s="105">
        <v>83</v>
      </c>
      <c r="I14" s="343">
        <v>652</v>
      </c>
    </row>
    <row r="15" spans="1:9" ht="12.75" customHeight="1">
      <c r="A15" s="420">
        <v>2005</v>
      </c>
      <c r="B15" s="763">
        <v>4663</v>
      </c>
      <c r="C15" s="106">
        <v>448</v>
      </c>
      <c r="D15" s="479">
        <v>313</v>
      </c>
      <c r="E15" s="344">
        <v>563</v>
      </c>
      <c r="F15" s="344">
        <v>1893</v>
      </c>
      <c r="G15" s="106">
        <v>86</v>
      </c>
      <c r="H15" s="105">
        <v>235</v>
      </c>
      <c r="I15" s="343">
        <v>1125</v>
      </c>
    </row>
    <row r="16" spans="1:9" ht="12.75" customHeight="1">
      <c r="A16" s="420">
        <v>2006</v>
      </c>
      <c r="B16" s="763">
        <v>5276</v>
      </c>
      <c r="C16" s="106">
        <v>408</v>
      </c>
      <c r="D16" s="479">
        <v>250</v>
      </c>
      <c r="E16" s="344">
        <v>502</v>
      </c>
      <c r="F16" s="344">
        <v>2140</v>
      </c>
      <c r="G16" s="106">
        <v>80</v>
      </c>
      <c r="H16" s="105">
        <v>195</v>
      </c>
      <c r="I16" s="343">
        <v>1701</v>
      </c>
    </row>
    <row r="17" spans="1:9" ht="12.75" customHeight="1">
      <c r="A17" s="420">
        <v>2007</v>
      </c>
      <c r="B17" s="763">
        <v>4521</v>
      </c>
      <c r="C17" s="106">
        <v>370</v>
      </c>
      <c r="D17" s="479">
        <v>209</v>
      </c>
      <c r="E17" s="344">
        <v>492</v>
      </c>
      <c r="F17" s="344">
        <v>2061</v>
      </c>
      <c r="G17" s="106">
        <v>50</v>
      </c>
      <c r="H17" s="105">
        <v>207</v>
      </c>
      <c r="I17" s="343">
        <v>1132</v>
      </c>
    </row>
    <row r="18" spans="1:9" ht="12.75" customHeight="1">
      <c r="A18" s="420">
        <v>2008</v>
      </c>
      <c r="B18" s="763">
        <v>5205</v>
      </c>
      <c r="C18" s="106">
        <v>348</v>
      </c>
      <c r="D18" s="479">
        <v>234</v>
      </c>
      <c r="E18" s="344">
        <v>354</v>
      </c>
      <c r="F18" s="344">
        <v>2766</v>
      </c>
      <c r="G18" s="106">
        <v>70</v>
      </c>
      <c r="H18" s="105">
        <v>204</v>
      </c>
      <c r="I18" s="343">
        <v>1229</v>
      </c>
    </row>
    <row r="19" spans="1:9" ht="12.75" customHeight="1">
      <c r="A19" s="420">
        <v>2009</v>
      </c>
      <c r="B19" s="763">
        <v>3744</v>
      </c>
      <c r="C19" s="106">
        <v>279</v>
      </c>
      <c r="D19" s="479">
        <v>161</v>
      </c>
      <c r="E19" s="344">
        <v>262</v>
      </c>
      <c r="F19" s="344">
        <v>1652</v>
      </c>
      <c r="G19" s="106">
        <v>61</v>
      </c>
      <c r="H19" s="105">
        <v>173</v>
      </c>
      <c r="I19" s="343">
        <v>1156</v>
      </c>
    </row>
    <row r="20" spans="1:9" ht="12.75" customHeight="1">
      <c r="A20" s="420">
        <v>2010</v>
      </c>
      <c r="B20" s="763">
        <v>3190</v>
      </c>
      <c r="C20" s="106">
        <v>222</v>
      </c>
      <c r="D20" s="479">
        <v>110</v>
      </c>
      <c r="E20" s="344">
        <v>187</v>
      </c>
      <c r="F20" s="344">
        <v>1378</v>
      </c>
      <c r="G20" s="106">
        <v>36</v>
      </c>
      <c r="H20" s="105">
        <v>114</v>
      </c>
      <c r="I20" s="343">
        <v>1143</v>
      </c>
    </row>
    <row r="21" spans="1:9" ht="12.75" customHeight="1">
      <c r="A21" s="420">
        <v>2011</v>
      </c>
      <c r="B21" s="763">
        <v>3450</v>
      </c>
      <c r="C21" s="106">
        <v>258</v>
      </c>
      <c r="D21" s="479">
        <v>156</v>
      </c>
      <c r="E21" s="344">
        <v>189</v>
      </c>
      <c r="F21" s="344">
        <v>1644</v>
      </c>
      <c r="G21" s="106">
        <v>42</v>
      </c>
      <c r="H21" s="105">
        <v>127</v>
      </c>
      <c r="I21" s="343">
        <v>1034</v>
      </c>
    </row>
    <row r="22" spans="1:9" ht="12.75" customHeight="1">
      <c r="A22" s="420">
        <v>2012</v>
      </c>
      <c r="B22" s="763">
        <v>3144</v>
      </c>
      <c r="C22" s="106">
        <v>205</v>
      </c>
      <c r="D22" s="479">
        <v>142</v>
      </c>
      <c r="E22" s="344">
        <v>185</v>
      </c>
      <c r="F22" s="344">
        <v>1553</v>
      </c>
      <c r="G22" s="106">
        <v>32</v>
      </c>
      <c r="H22" s="105">
        <v>116</v>
      </c>
      <c r="I22" s="343">
        <v>911</v>
      </c>
    </row>
    <row r="23" spans="1:9" ht="12.75" customHeight="1">
      <c r="A23" s="420">
        <v>2013</v>
      </c>
      <c r="B23" s="763">
        <v>3494</v>
      </c>
      <c r="C23" s="106">
        <v>216</v>
      </c>
      <c r="D23" s="479">
        <v>168</v>
      </c>
      <c r="E23" s="344">
        <v>205</v>
      </c>
      <c r="F23" s="344">
        <v>1790</v>
      </c>
      <c r="G23" s="106">
        <v>51</v>
      </c>
      <c r="H23" s="105">
        <v>137</v>
      </c>
      <c r="I23" s="343">
        <v>927</v>
      </c>
    </row>
    <row r="24" spans="1:9" ht="12.75" customHeight="1">
      <c r="A24" s="420">
        <v>2014</v>
      </c>
      <c r="B24" s="763">
        <v>2931</v>
      </c>
      <c r="C24" s="106">
        <v>211</v>
      </c>
      <c r="D24" s="479">
        <v>154</v>
      </c>
      <c r="E24" s="1502">
        <v>203</v>
      </c>
      <c r="F24" s="344">
        <v>1387</v>
      </c>
      <c r="G24" s="106">
        <v>25</v>
      </c>
      <c r="H24" s="105">
        <v>94</v>
      </c>
      <c r="I24" s="343">
        <v>857</v>
      </c>
    </row>
    <row r="25" spans="1:9" ht="12.75" customHeight="1">
      <c r="A25" s="420">
        <v>2015</v>
      </c>
      <c r="B25" s="763">
        <v>3698</v>
      </c>
      <c r="C25" s="106">
        <v>253</v>
      </c>
      <c r="D25" s="479">
        <v>166</v>
      </c>
      <c r="E25" s="1502">
        <v>194</v>
      </c>
      <c r="F25" s="344">
        <v>1877</v>
      </c>
      <c r="G25" s="106">
        <v>32</v>
      </c>
      <c r="H25" s="105">
        <v>149</v>
      </c>
      <c r="I25" s="343">
        <v>1027</v>
      </c>
    </row>
    <row r="26" spans="1:11" ht="12.75" customHeight="1">
      <c r="A26" s="420">
        <v>2016</v>
      </c>
      <c r="B26" s="763">
        <v>3673</v>
      </c>
      <c r="C26" s="106">
        <v>305</v>
      </c>
      <c r="D26" s="479">
        <v>154</v>
      </c>
      <c r="E26" s="344">
        <v>160</v>
      </c>
      <c r="F26" s="344">
        <v>2019</v>
      </c>
      <c r="G26" s="106">
        <v>26</v>
      </c>
      <c r="H26" s="105">
        <v>128</v>
      </c>
      <c r="I26" s="343">
        <v>881</v>
      </c>
      <c r="K26" s="104"/>
    </row>
    <row r="27" spans="1:10" ht="12.75" customHeight="1">
      <c r="A27" s="420">
        <v>2017</v>
      </c>
      <c r="B27" s="107">
        <v>3491</v>
      </c>
      <c r="C27" s="106">
        <v>370</v>
      </c>
      <c r="D27" s="478">
        <v>152</v>
      </c>
      <c r="E27" s="106">
        <v>205</v>
      </c>
      <c r="F27" s="344">
        <v>1865</v>
      </c>
      <c r="G27" s="106">
        <v>32</v>
      </c>
      <c r="H27" s="344">
        <v>116</v>
      </c>
      <c r="I27" s="105">
        <v>751</v>
      </c>
      <c r="J27" s="104"/>
    </row>
    <row r="28" spans="1:10" ht="12.75" customHeight="1">
      <c r="A28" s="420">
        <v>2018</v>
      </c>
      <c r="B28" s="107">
        <v>2666</v>
      </c>
      <c r="C28" s="106">
        <v>224</v>
      </c>
      <c r="D28" s="478">
        <v>129</v>
      </c>
      <c r="E28" s="106">
        <v>164</v>
      </c>
      <c r="F28" s="106">
        <v>1389</v>
      </c>
      <c r="G28" s="106">
        <v>29</v>
      </c>
      <c r="H28" s="106">
        <v>75</v>
      </c>
      <c r="I28" s="105">
        <v>656</v>
      </c>
      <c r="J28" s="104"/>
    </row>
    <row r="29" spans="1:10" ht="12.75" customHeight="1">
      <c r="A29" s="420">
        <v>2019</v>
      </c>
      <c r="B29" s="107">
        <v>4110</v>
      </c>
      <c r="C29" s="106">
        <v>320</v>
      </c>
      <c r="D29" s="478">
        <v>154</v>
      </c>
      <c r="E29" s="1501">
        <v>201</v>
      </c>
      <c r="F29" s="106">
        <v>2291</v>
      </c>
      <c r="G29" s="106">
        <v>29</v>
      </c>
      <c r="H29" s="106">
        <v>111</v>
      </c>
      <c r="I29" s="105">
        <v>1004</v>
      </c>
      <c r="J29" s="104"/>
    </row>
    <row r="30" spans="1:10" ht="12.75" customHeight="1">
      <c r="A30" s="420">
        <v>2020</v>
      </c>
      <c r="B30" s="107">
        <v>2522</v>
      </c>
      <c r="C30" s="106">
        <v>174</v>
      </c>
      <c r="D30" s="478">
        <v>104</v>
      </c>
      <c r="E30" s="106">
        <v>136</v>
      </c>
      <c r="F30" s="106">
        <v>1408</v>
      </c>
      <c r="G30" s="106">
        <v>17</v>
      </c>
      <c r="H30" s="106">
        <v>86</v>
      </c>
      <c r="I30" s="105">
        <v>597</v>
      </c>
      <c r="J30" s="104"/>
    </row>
    <row r="31" spans="1:10" ht="12.75" customHeight="1">
      <c r="A31" s="420">
        <v>2021</v>
      </c>
      <c r="B31" s="107">
        <v>3801</v>
      </c>
      <c r="C31" s="106">
        <v>170</v>
      </c>
      <c r="D31" s="478">
        <v>144</v>
      </c>
      <c r="E31" s="106">
        <v>166</v>
      </c>
      <c r="F31" s="106">
        <v>2141</v>
      </c>
      <c r="G31" s="106">
        <v>84</v>
      </c>
      <c r="H31" s="106">
        <v>111</v>
      </c>
      <c r="I31" s="105">
        <f>B31-SUM(C31:H31)</f>
        <v>985</v>
      </c>
      <c r="J31" s="104"/>
    </row>
    <row r="32" spans="1:9" ht="12.75" customHeight="1">
      <c r="A32" s="342"/>
      <c r="B32" s="1500"/>
      <c r="C32" s="474" t="s">
        <v>34</v>
      </c>
      <c r="D32" s="474"/>
      <c r="E32" s="474"/>
      <c r="F32" s="474"/>
      <c r="G32" s="474" t="s">
        <v>34</v>
      </c>
      <c r="H32" s="474"/>
      <c r="I32" s="1499"/>
    </row>
    <row r="33" ht="12.75" customHeight="1"/>
    <row r="34" ht="12.75" customHeight="1">
      <c r="A34" s="411" t="s">
        <v>116</v>
      </c>
    </row>
    <row r="35" ht="12.75">
      <c r="A35" s="96" t="s">
        <v>1996</v>
      </c>
    </row>
    <row r="36" ht="12.75">
      <c r="A36" s="96" t="s">
        <v>1995</v>
      </c>
    </row>
    <row r="37" spans="1:6" ht="12.75">
      <c r="A37" s="1487" t="s">
        <v>1994</v>
      </c>
      <c r="B37" s="1498"/>
      <c r="C37" s="1498"/>
      <c r="D37" s="1498"/>
      <c r="E37" s="1498"/>
      <c r="F37" s="1498"/>
    </row>
    <row r="38" spans="1:7" ht="12.75">
      <c r="A38" s="96" t="s">
        <v>1993</v>
      </c>
      <c r="B38" s="1498"/>
      <c r="C38" s="1498"/>
      <c r="G38" s="1498"/>
    </row>
    <row r="39" ht="12.75">
      <c r="A39" s="1497" t="s">
        <v>1992</v>
      </c>
    </row>
    <row r="40" spans="1:8" ht="12.75">
      <c r="A40" s="96" t="s">
        <v>1991</v>
      </c>
      <c r="H40" s="275"/>
    </row>
    <row r="41" ht="12.75">
      <c r="A41" s="96" t="s">
        <v>1990</v>
      </c>
    </row>
  </sheetData>
  <sheetProtection/>
  <printOptions horizontalCentered="1"/>
  <pageMargins left="1" right="1" top="1" bottom="1" header="0.5" footer="0.5"/>
  <pageSetup horizontalDpi="1200" verticalDpi="1200" orientation="portrait" r:id="rId1"/>
  <headerFooter alignWithMargins="0">
    <oddFooter>&amp;L&amp;"Arial,Italic"&amp;9      The State of Hawaii Data Book 2022&amp;R&amp;9http://dbedt.hawaii.gov/</oddFooter>
  </headerFooter>
</worksheet>
</file>

<file path=xl/worksheets/sheet61.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28.7109375" style="62" customWidth="1"/>
    <col min="2" max="3" width="11.7109375" style="62" customWidth="1"/>
    <col min="4" max="6" width="10.7109375" style="62" customWidth="1"/>
    <col min="7" max="16384" width="9.140625" style="62" customWidth="1"/>
  </cols>
  <sheetData>
    <row r="1" spans="1:6" ht="15.75">
      <c r="A1" s="87" t="s">
        <v>2018</v>
      </c>
      <c r="B1" s="83"/>
      <c r="C1" s="83"/>
      <c r="D1" s="83"/>
      <c r="E1" s="83"/>
      <c r="F1" s="83"/>
    </row>
    <row r="2" ht="12.75" customHeight="1">
      <c r="A2" s="87" t="s">
        <v>34</v>
      </c>
    </row>
    <row r="3" spans="1:6" ht="12.75">
      <c r="A3" s="244" t="s">
        <v>2017</v>
      </c>
      <c r="B3" s="83"/>
      <c r="C3" s="83"/>
      <c r="D3" s="83"/>
      <c r="E3" s="83"/>
      <c r="F3" s="83"/>
    </row>
    <row r="4" spans="1:6" ht="12.75">
      <c r="A4" s="244" t="s">
        <v>2016</v>
      </c>
      <c r="B4" s="83"/>
      <c r="C4" s="83"/>
      <c r="D4" s="83"/>
      <c r="E4" s="83"/>
      <c r="F4" s="83"/>
    </row>
    <row r="5" ht="12.75" customHeight="1" thickBot="1"/>
    <row r="6" spans="1:6" s="687" customFormat="1" ht="45" customHeight="1" thickTop="1">
      <c r="A6" s="81" t="s">
        <v>2015</v>
      </c>
      <c r="B6" s="903" t="s">
        <v>2014</v>
      </c>
      <c r="C6" s="81" t="s">
        <v>4</v>
      </c>
      <c r="D6" s="81" t="s">
        <v>177</v>
      </c>
      <c r="E6" s="1307" t="s">
        <v>5</v>
      </c>
      <c r="F6" s="80" t="s">
        <v>477</v>
      </c>
    </row>
    <row r="7" spans="1:6" ht="12.75">
      <c r="A7" s="78"/>
      <c r="B7" s="902"/>
      <c r="C7" s="1512"/>
      <c r="D7" s="1511"/>
      <c r="E7" s="1510"/>
      <c r="F7" s="1504"/>
    </row>
    <row r="8" spans="1:7" ht="12.75">
      <c r="A8" s="590" t="s">
        <v>0</v>
      </c>
      <c r="B8" s="561">
        <v>1426298</v>
      </c>
      <c r="C8" s="816">
        <v>201356</v>
      </c>
      <c r="D8" s="136">
        <v>989106</v>
      </c>
      <c r="E8" s="816">
        <v>72912</v>
      </c>
      <c r="F8" s="814">
        <v>162889</v>
      </c>
      <c r="G8" s="207"/>
    </row>
    <row r="9" spans="1:6" ht="12.75">
      <c r="A9" s="590"/>
      <c r="B9" s="561"/>
      <c r="C9" s="816"/>
      <c r="D9" s="136"/>
      <c r="E9" s="816"/>
      <c r="F9" s="814"/>
    </row>
    <row r="10" spans="1:6" ht="12.75">
      <c r="A10" s="622" t="s">
        <v>2012</v>
      </c>
      <c r="B10" s="561">
        <v>1230761</v>
      </c>
      <c r="C10" s="816">
        <v>173553</v>
      </c>
      <c r="D10" s="136">
        <v>850286</v>
      </c>
      <c r="E10" s="816">
        <v>65842</v>
      </c>
      <c r="F10" s="814">
        <v>141060</v>
      </c>
    </row>
    <row r="11" spans="1:6" ht="12.75">
      <c r="A11" s="1509" t="s">
        <v>2011</v>
      </c>
      <c r="B11" s="561">
        <v>195537</v>
      </c>
      <c r="C11" s="816">
        <v>27803</v>
      </c>
      <c r="D11" s="136">
        <v>138820</v>
      </c>
      <c r="E11" s="816">
        <v>7070</v>
      </c>
      <c r="F11" s="814">
        <v>21829</v>
      </c>
    </row>
    <row r="12" spans="1:6" ht="12.75">
      <c r="A12" s="622"/>
      <c r="B12" s="561"/>
      <c r="C12" s="816"/>
      <c r="D12" s="136"/>
      <c r="E12" s="816"/>
      <c r="F12" s="814"/>
    </row>
    <row r="13" spans="1:7" ht="12.75">
      <c r="A13" s="1113" t="s">
        <v>2010</v>
      </c>
      <c r="B13" s="561">
        <v>182416</v>
      </c>
      <c r="C13" s="816">
        <v>27022</v>
      </c>
      <c r="D13" s="816">
        <v>127252</v>
      </c>
      <c r="E13" s="816">
        <v>6943</v>
      </c>
      <c r="F13" s="814">
        <v>21184</v>
      </c>
      <c r="G13" s="207"/>
    </row>
    <row r="14" spans="1:6" ht="12.75">
      <c r="A14" s="1508" t="s">
        <v>2009</v>
      </c>
      <c r="B14" s="561">
        <v>103637</v>
      </c>
      <c r="C14" s="816">
        <v>13414</v>
      </c>
      <c r="D14" s="136">
        <v>73623</v>
      </c>
      <c r="E14" s="816">
        <v>3583</v>
      </c>
      <c r="F14" s="814">
        <v>13002</v>
      </c>
    </row>
    <row r="15" spans="1:6" ht="12.75">
      <c r="A15" s="1508" t="s">
        <v>2013</v>
      </c>
      <c r="B15" s="561">
        <v>7153</v>
      </c>
      <c r="C15" s="816">
        <v>1391</v>
      </c>
      <c r="D15" s="136">
        <v>1615</v>
      </c>
      <c r="E15" s="816">
        <v>772</v>
      </c>
      <c r="F15" s="814">
        <v>3375</v>
      </c>
    </row>
    <row r="16" spans="1:6" ht="12.75" customHeight="1">
      <c r="A16" s="1508" t="s">
        <v>2007</v>
      </c>
      <c r="B16" s="561">
        <v>71626</v>
      </c>
      <c r="C16" s="816">
        <v>12217</v>
      </c>
      <c r="D16" s="136">
        <v>52014</v>
      </c>
      <c r="E16" s="816">
        <v>2588</v>
      </c>
      <c r="F16" s="814">
        <v>4807</v>
      </c>
    </row>
    <row r="17" spans="1:6" ht="12.75">
      <c r="A17" s="622" t="s">
        <v>2006</v>
      </c>
      <c r="B17" s="561">
        <v>13121</v>
      </c>
      <c r="C17" s="816">
        <v>781</v>
      </c>
      <c r="D17" s="136">
        <v>11568</v>
      </c>
      <c r="E17" s="816">
        <v>127</v>
      </c>
      <c r="F17" s="814">
        <v>645</v>
      </c>
    </row>
    <row r="18" spans="1:6" ht="12.75">
      <c r="A18" s="622"/>
      <c r="B18" s="561"/>
      <c r="C18" s="816"/>
      <c r="D18" s="136"/>
      <c r="E18" s="816"/>
      <c r="F18" s="814"/>
    </row>
    <row r="19" spans="1:6" ht="12.75">
      <c r="A19" s="590" t="s">
        <v>1318</v>
      </c>
      <c r="B19" s="1436"/>
      <c r="C19" s="414"/>
      <c r="D19" s="74"/>
      <c r="E19" s="414"/>
      <c r="F19" s="1507"/>
    </row>
    <row r="20" spans="1:6" ht="12.75">
      <c r="A20" s="590"/>
      <c r="B20" s="1436"/>
      <c r="C20" s="414"/>
      <c r="D20" s="74"/>
      <c r="E20" s="414"/>
      <c r="F20" s="1507"/>
    </row>
    <row r="21" spans="1:6" ht="12.75">
      <c r="A21" s="622" t="s">
        <v>2012</v>
      </c>
      <c r="B21" s="1436">
        <v>86.29059284946064</v>
      </c>
      <c r="C21" s="414">
        <v>86.19211744373149</v>
      </c>
      <c r="D21" s="74">
        <v>85.96510384124653</v>
      </c>
      <c r="E21" s="414">
        <v>90.30337941628265</v>
      </c>
      <c r="F21" s="1507">
        <v>86.598849523295</v>
      </c>
    </row>
    <row r="22" spans="1:6" ht="12.75">
      <c r="A22" s="1509" t="s">
        <v>2011</v>
      </c>
      <c r="B22" s="1436">
        <v>13.709407150539368</v>
      </c>
      <c r="C22" s="414">
        <v>13.807882556268499</v>
      </c>
      <c r="D22" s="74">
        <v>14.03489615875346</v>
      </c>
      <c r="E22" s="414">
        <v>9.696620583717358</v>
      </c>
      <c r="F22" s="1507">
        <v>13.401150476704995</v>
      </c>
    </row>
    <row r="23" spans="1:6" ht="12.75">
      <c r="A23" s="1509"/>
      <c r="B23" s="1436"/>
      <c r="C23" s="414"/>
      <c r="D23" s="74"/>
      <c r="E23" s="414"/>
      <c r="F23" s="1507"/>
    </row>
    <row r="24" spans="1:6" ht="12.75">
      <c r="A24" s="1113" t="s">
        <v>2010</v>
      </c>
      <c r="B24" s="1436">
        <v>12.789473167598917</v>
      </c>
      <c r="C24" s="414">
        <v>13.420012316494171</v>
      </c>
      <c r="D24" s="74">
        <v>12.86535517932355</v>
      </c>
      <c r="E24" s="414">
        <v>9.52243800746105</v>
      </c>
      <c r="F24" s="1507">
        <v>13.005175303427489</v>
      </c>
    </row>
    <row r="25" spans="1:6" ht="12.75">
      <c r="A25" s="1508" t="s">
        <v>2009</v>
      </c>
      <c r="B25" s="1436">
        <v>7.266153356451458</v>
      </c>
      <c r="C25" s="414">
        <v>6.661832773793678</v>
      </c>
      <c r="D25" s="74">
        <v>7.443388271833353</v>
      </c>
      <c r="E25" s="414">
        <v>4.914143076585472</v>
      </c>
      <c r="F25" s="1507">
        <v>7.982122795277766</v>
      </c>
    </row>
    <row r="26" spans="1:6" ht="12.75">
      <c r="A26" s="1508" t="s">
        <v>2008</v>
      </c>
      <c r="B26" s="1436">
        <v>0.5015080999903246</v>
      </c>
      <c r="C26" s="414">
        <v>0.690816265718429</v>
      </c>
      <c r="D26" s="74">
        <v>0.16327875879834922</v>
      </c>
      <c r="E26" s="414">
        <v>1.0588106210226025</v>
      </c>
      <c r="F26" s="1507">
        <v>2.0719631159869607</v>
      </c>
    </row>
    <row r="27" spans="1:6" ht="12.75" customHeight="1">
      <c r="A27" s="1508" t="s">
        <v>2007</v>
      </c>
      <c r="B27" s="1436">
        <v>5.021811711157135</v>
      </c>
      <c r="C27" s="414">
        <v>6.067363276982062</v>
      </c>
      <c r="D27" s="74">
        <v>5.258688148691848</v>
      </c>
      <c r="E27" s="414">
        <v>3.549484309852973</v>
      </c>
      <c r="F27" s="1507">
        <v>2.951089392162761</v>
      </c>
    </row>
    <row r="28" spans="1:6" ht="12.75">
      <c r="A28" s="622" t="s">
        <v>2006</v>
      </c>
      <c r="B28" s="1436">
        <v>0.9199339829404515</v>
      </c>
      <c r="C28" s="414">
        <v>0.38787023977433005</v>
      </c>
      <c r="D28" s="74">
        <v>1.1695409794299094</v>
      </c>
      <c r="E28" s="414">
        <v>0.17418257625630898</v>
      </c>
      <c r="F28" s="1507">
        <v>0.39597517327750803</v>
      </c>
    </row>
    <row r="29" spans="1:6" ht="12.75">
      <c r="A29" s="69"/>
      <c r="B29" s="656" t="s">
        <v>34</v>
      </c>
      <c r="C29" s="654" t="s">
        <v>34</v>
      </c>
      <c r="D29" s="1506"/>
      <c r="E29" s="654"/>
      <c r="F29" s="1505"/>
    </row>
    <row r="31" ht="12.75">
      <c r="A31" s="628" t="s">
        <v>2005</v>
      </c>
    </row>
    <row r="32" ht="12.75">
      <c r="A32" s="628" t="s">
        <v>2004</v>
      </c>
    </row>
    <row r="33" ht="12.75">
      <c r="A33" s="628" t="s">
        <v>2003</v>
      </c>
    </row>
    <row r="34" ht="12.75">
      <c r="A34" s="1148" t="s">
        <v>2002</v>
      </c>
    </row>
    <row r="35" ht="12.75">
      <c r="A35" s="65"/>
    </row>
    <row r="36" ht="12.75">
      <c r="A36" s="66"/>
    </row>
    <row r="37" ht="12.75">
      <c r="A37" s="65"/>
    </row>
    <row r="38" spans="4:6" ht="12.75">
      <c r="D38" s="1258"/>
      <c r="E38" s="1504"/>
      <c r="F38" s="1504"/>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62.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1" width="8.57421875" style="62" customWidth="1"/>
    <col min="2" max="2" width="10.7109375" style="42" customWidth="1"/>
    <col min="3" max="3" width="12.57421875" style="42" customWidth="1"/>
    <col min="4" max="4" width="10.57421875" style="42" customWidth="1"/>
    <col min="5" max="5" width="10.140625" style="42" customWidth="1"/>
    <col min="6" max="6" width="11.8515625" style="42" customWidth="1"/>
    <col min="7" max="7" width="10.140625" style="42" customWidth="1"/>
    <col min="8" max="8" width="9.8515625" style="42" customWidth="1"/>
    <col min="9" max="16384" width="9.140625" style="62" customWidth="1"/>
  </cols>
  <sheetData>
    <row r="1" spans="1:8" ht="15.75">
      <c r="A1" s="87" t="s">
        <v>2045</v>
      </c>
      <c r="B1" s="1551"/>
      <c r="C1" s="1551"/>
      <c r="D1" s="1551"/>
      <c r="E1" s="1551"/>
      <c r="F1" s="1551"/>
      <c r="G1" s="1551"/>
      <c r="H1" s="1551"/>
    </row>
    <row r="2" spans="1:8" ht="12.75" customHeight="1">
      <c r="A2" s="87"/>
      <c r="B2" s="1551"/>
      <c r="C2" s="1551"/>
      <c r="D2" s="1551"/>
      <c r="E2" s="1551"/>
      <c r="F2" s="1551"/>
      <c r="G2" s="1551"/>
      <c r="H2" s="1551"/>
    </row>
    <row r="3" spans="1:8" ht="12.75">
      <c r="A3" s="244" t="s">
        <v>2044</v>
      </c>
      <c r="B3" s="83"/>
      <c r="C3" s="83"/>
      <c r="D3" s="83"/>
      <c r="E3" s="83"/>
      <c r="F3" s="83"/>
      <c r="G3" s="83"/>
      <c r="H3" s="83"/>
    </row>
    <row r="4" spans="1:8" ht="12.75">
      <c r="A4" s="244" t="s">
        <v>2043</v>
      </c>
      <c r="B4" s="83"/>
      <c r="C4" s="83"/>
      <c r="D4" s="83"/>
      <c r="E4" s="83"/>
      <c r="F4" s="83"/>
      <c r="G4" s="83"/>
      <c r="H4" s="83"/>
    </row>
    <row r="5" spans="2:8" ht="13.5" thickBot="1">
      <c r="B5" s="1513"/>
      <c r="C5" s="1513"/>
      <c r="D5" s="1513"/>
      <c r="E5" s="1513"/>
      <c r="F5" s="1513"/>
      <c r="G5" s="1513"/>
      <c r="H5" s="1513"/>
    </row>
    <row r="6" spans="1:8" s="569" customFormat="1" ht="24" customHeight="1" thickTop="1">
      <c r="A6" s="1550"/>
      <c r="B6" s="1549"/>
      <c r="C6" s="1548"/>
      <c r="D6" s="884" t="s">
        <v>2042</v>
      </c>
      <c r="E6" s="644"/>
      <c r="F6" s="644"/>
      <c r="G6" s="644"/>
      <c r="H6" s="1547"/>
    </row>
    <row r="7" spans="1:8" s="1532" customFormat="1" ht="45" customHeight="1">
      <c r="A7" s="1546" t="s">
        <v>2041</v>
      </c>
      <c r="B7" s="1545" t="s">
        <v>0</v>
      </c>
      <c r="C7" s="1544" t="s">
        <v>2040</v>
      </c>
      <c r="D7" s="1543" t="s">
        <v>2039</v>
      </c>
      <c r="E7" s="1541" t="s">
        <v>2038</v>
      </c>
      <c r="F7" s="1542" t="s">
        <v>2037</v>
      </c>
      <c r="G7" s="1541" t="s">
        <v>2007</v>
      </c>
      <c r="H7" s="1540" t="s">
        <v>2036</v>
      </c>
    </row>
    <row r="8" spans="1:8" s="1532" customFormat="1" ht="12.75">
      <c r="A8" s="1539"/>
      <c r="B8" s="1538"/>
      <c r="C8" s="1537"/>
      <c r="D8" s="1536"/>
      <c r="E8" s="1535"/>
      <c r="F8" s="1534"/>
      <c r="G8" s="1534"/>
      <c r="H8" s="1533"/>
    </row>
    <row r="9" spans="1:8" ht="12.75">
      <c r="A9" s="1531" t="s">
        <v>118</v>
      </c>
      <c r="B9" s="1530">
        <v>1426298</v>
      </c>
      <c r="C9" s="1526">
        <v>1230761</v>
      </c>
      <c r="D9" s="1529">
        <v>195537</v>
      </c>
      <c r="E9" s="1528">
        <v>103637</v>
      </c>
      <c r="F9" s="1527">
        <v>7153</v>
      </c>
      <c r="G9" s="1527">
        <v>71626</v>
      </c>
      <c r="H9" s="1526">
        <v>13121</v>
      </c>
    </row>
    <row r="10" spans="1:8" ht="12.75">
      <c r="A10" s="1525"/>
      <c r="B10" s="1523"/>
      <c r="C10" s="1519"/>
      <c r="D10" s="1522">
        <v>0</v>
      </c>
      <c r="E10" s="1521"/>
      <c r="F10" s="1520"/>
      <c r="G10" s="1520"/>
      <c r="H10" s="1519"/>
    </row>
    <row r="11" spans="1:8" ht="12.75">
      <c r="A11" s="1524" t="s">
        <v>2035</v>
      </c>
      <c r="B11" s="1523">
        <v>65965</v>
      </c>
      <c r="C11" s="1519">
        <v>51808</v>
      </c>
      <c r="D11" s="1522">
        <v>14157</v>
      </c>
      <c r="E11" s="1521">
        <v>5876</v>
      </c>
      <c r="F11" s="1520">
        <v>533</v>
      </c>
      <c r="G11" s="1520">
        <v>6823</v>
      </c>
      <c r="H11" s="1519">
        <v>925</v>
      </c>
    </row>
    <row r="12" spans="1:8" ht="12.75">
      <c r="A12" s="1524" t="s">
        <v>2034</v>
      </c>
      <c r="B12" s="1523">
        <v>222981</v>
      </c>
      <c r="C12" s="1519">
        <v>194421</v>
      </c>
      <c r="D12" s="1522">
        <v>28560</v>
      </c>
      <c r="E12" s="1521">
        <v>15563</v>
      </c>
      <c r="F12" s="1520">
        <v>843</v>
      </c>
      <c r="G12" s="1520">
        <v>11092</v>
      </c>
      <c r="H12" s="1519">
        <v>1062</v>
      </c>
    </row>
    <row r="13" spans="1:8" ht="12.75">
      <c r="A13" s="1524" t="s">
        <v>2033</v>
      </c>
      <c r="B13" s="1523">
        <v>29450</v>
      </c>
      <c r="C13" s="1519">
        <v>22232</v>
      </c>
      <c r="D13" s="1522">
        <v>7218</v>
      </c>
      <c r="E13" s="1521">
        <v>2521</v>
      </c>
      <c r="F13" s="1520">
        <v>106</v>
      </c>
      <c r="G13" s="1520">
        <v>4436</v>
      </c>
      <c r="H13" s="1519">
        <v>155</v>
      </c>
    </row>
    <row r="14" spans="1:8" ht="12.75">
      <c r="A14" s="1524" t="s">
        <v>2032</v>
      </c>
      <c r="B14" s="1523">
        <v>86215</v>
      </c>
      <c r="C14" s="1519">
        <v>64638</v>
      </c>
      <c r="D14" s="1522">
        <v>21577</v>
      </c>
      <c r="E14" s="1521">
        <v>10633</v>
      </c>
      <c r="F14" s="1520">
        <v>534</v>
      </c>
      <c r="G14" s="1520">
        <v>8148</v>
      </c>
      <c r="H14" s="1519">
        <v>2262</v>
      </c>
    </row>
    <row r="15" spans="1:8" ht="12.75">
      <c r="A15" s="1524" t="s">
        <v>2031</v>
      </c>
      <c r="B15" s="1523">
        <v>96005</v>
      </c>
      <c r="C15" s="1519">
        <v>73498</v>
      </c>
      <c r="D15" s="1522">
        <v>22507</v>
      </c>
      <c r="E15" s="1521">
        <v>11513</v>
      </c>
      <c r="F15" s="1520">
        <v>900</v>
      </c>
      <c r="G15" s="1520">
        <v>8654</v>
      </c>
      <c r="H15" s="1519">
        <v>1440</v>
      </c>
    </row>
    <row r="16" spans="1:8" ht="12.75">
      <c r="A16" s="1524" t="s">
        <v>2030</v>
      </c>
      <c r="B16" s="1523">
        <v>101762</v>
      </c>
      <c r="C16" s="1519">
        <v>80559</v>
      </c>
      <c r="D16" s="1522">
        <v>21203</v>
      </c>
      <c r="E16" s="1521">
        <v>11418</v>
      </c>
      <c r="F16" s="1520">
        <v>891</v>
      </c>
      <c r="G16" s="1520">
        <v>7797</v>
      </c>
      <c r="H16" s="1519">
        <v>1097</v>
      </c>
    </row>
    <row r="17" spans="1:8" ht="12.75">
      <c r="A17" s="1524" t="s">
        <v>2029</v>
      </c>
      <c r="B17" s="1523">
        <v>99493</v>
      </c>
      <c r="C17" s="1519">
        <v>82643</v>
      </c>
      <c r="D17" s="1522">
        <v>16850</v>
      </c>
      <c r="E17" s="1521">
        <v>7919</v>
      </c>
      <c r="F17" s="1520">
        <v>992</v>
      </c>
      <c r="G17" s="1520">
        <v>6589</v>
      </c>
      <c r="H17" s="1519">
        <v>1350</v>
      </c>
    </row>
    <row r="18" spans="1:8" ht="12.75">
      <c r="A18" s="1524" t="s">
        <v>2028</v>
      </c>
      <c r="B18" s="1523">
        <v>91400</v>
      </c>
      <c r="C18" s="1519">
        <v>76832</v>
      </c>
      <c r="D18" s="1522">
        <v>14568</v>
      </c>
      <c r="E18" s="1521">
        <v>7998</v>
      </c>
      <c r="F18" s="1520">
        <v>449</v>
      </c>
      <c r="G18" s="1520">
        <v>4711</v>
      </c>
      <c r="H18" s="1519">
        <v>1410</v>
      </c>
    </row>
    <row r="19" spans="1:8" ht="12.75">
      <c r="A19" s="1524" t="s">
        <v>2027</v>
      </c>
      <c r="B19" s="1523">
        <v>82070</v>
      </c>
      <c r="C19" s="1519">
        <v>72521</v>
      </c>
      <c r="D19" s="1522">
        <v>9549</v>
      </c>
      <c r="E19" s="1521">
        <v>6096</v>
      </c>
      <c r="F19" s="1520">
        <v>609</v>
      </c>
      <c r="G19" s="1520">
        <v>2505</v>
      </c>
      <c r="H19" s="1519">
        <v>339</v>
      </c>
    </row>
    <row r="20" spans="1:8" ht="12.75">
      <c r="A20" s="1524" t="s">
        <v>2026</v>
      </c>
      <c r="B20" s="1523">
        <v>87290</v>
      </c>
      <c r="C20" s="1519">
        <v>79292</v>
      </c>
      <c r="D20" s="1522">
        <v>7998</v>
      </c>
      <c r="E20" s="1521">
        <v>5299</v>
      </c>
      <c r="F20" s="1520">
        <v>89</v>
      </c>
      <c r="G20" s="1520">
        <v>2126</v>
      </c>
      <c r="H20" s="1519">
        <v>484</v>
      </c>
    </row>
    <row r="21" spans="1:8" ht="12.75">
      <c r="A21" s="1524" t="s">
        <v>2025</v>
      </c>
      <c r="B21" s="1523">
        <v>88407</v>
      </c>
      <c r="C21" s="1519">
        <v>80836</v>
      </c>
      <c r="D21" s="1522">
        <v>7571</v>
      </c>
      <c r="E21" s="1521">
        <v>4732</v>
      </c>
      <c r="F21" s="1520">
        <v>638</v>
      </c>
      <c r="G21" s="1520">
        <v>1768</v>
      </c>
      <c r="H21" s="1519">
        <v>433</v>
      </c>
    </row>
    <row r="22" spans="1:8" ht="12.75">
      <c r="A22" s="1524" t="s">
        <v>2024</v>
      </c>
      <c r="B22" s="1523">
        <v>92693</v>
      </c>
      <c r="C22" s="1519">
        <v>86060</v>
      </c>
      <c r="D22" s="1522">
        <v>6633</v>
      </c>
      <c r="E22" s="1521">
        <v>4011</v>
      </c>
      <c r="F22" s="1520">
        <v>253</v>
      </c>
      <c r="G22" s="1520">
        <v>1780</v>
      </c>
      <c r="H22" s="1519">
        <v>589</v>
      </c>
    </row>
    <row r="23" spans="1:8" ht="12.75">
      <c r="A23" s="1524" t="s">
        <v>2023</v>
      </c>
      <c r="B23" s="1523">
        <v>86029</v>
      </c>
      <c r="C23" s="1519">
        <v>80262</v>
      </c>
      <c r="D23" s="1522">
        <v>5767</v>
      </c>
      <c r="E23" s="1521">
        <v>3329</v>
      </c>
      <c r="F23" s="1520">
        <v>63</v>
      </c>
      <c r="G23" s="1520">
        <v>2082</v>
      </c>
      <c r="H23" s="1519">
        <v>293</v>
      </c>
    </row>
    <row r="24" spans="1:8" ht="12.75">
      <c r="A24" s="1524" t="s">
        <v>2022</v>
      </c>
      <c r="B24" s="1523">
        <v>76527</v>
      </c>
      <c r="C24" s="1519">
        <v>71875</v>
      </c>
      <c r="D24" s="1522">
        <v>4652</v>
      </c>
      <c r="E24" s="1521">
        <v>2932</v>
      </c>
      <c r="F24" s="1520">
        <v>154</v>
      </c>
      <c r="G24" s="1520">
        <v>1068</v>
      </c>
      <c r="H24" s="1519">
        <v>498</v>
      </c>
    </row>
    <row r="25" spans="1:8" ht="12.75">
      <c r="A25" s="1524" t="s">
        <v>2021</v>
      </c>
      <c r="B25" s="1523">
        <v>120011</v>
      </c>
      <c r="C25" s="1519">
        <v>113284</v>
      </c>
      <c r="D25" s="1522">
        <v>6727</v>
      </c>
      <c r="E25" s="1521">
        <v>3797</v>
      </c>
      <c r="F25" s="1520">
        <v>99</v>
      </c>
      <c r="G25" s="1520">
        <v>2047</v>
      </c>
      <c r="H25" s="1519">
        <v>784</v>
      </c>
    </row>
    <row r="26" spans="1:8" ht="12.75">
      <c r="A26" s="69"/>
      <c r="B26" s="1518"/>
      <c r="C26" s="1516"/>
      <c r="D26" s="1518"/>
      <c r="E26" s="1516"/>
      <c r="F26" s="1517"/>
      <c r="G26" s="1516"/>
      <c r="H26" s="1515"/>
    </row>
    <row r="27" spans="2:8" ht="12.75">
      <c r="B27" s="1514"/>
      <c r="C27" s="1514"/>
      <c r="D27" s="1514"/>
      <c r="E27" s="1514"/>
      <c r="F27" s="1514"/>
      <c r="G27" s="1514"/>
      <c r="H27" s="1513"/>
    </row>
    <row r="28" spans="1:8" ht="12.75">
      <c r="A28" s="65" t="s">
        <v>2020</v>
      </c>
      <c r="B28" s="1514"/>
      <c r="C28" s="1514"/>
      <c r="D28" s="1514"/>
      <c r="E28" s="1514"/>
      <c r="F28" s="1514"/>
      <c r="G28" s="1514"/>
      <c r="H28" s="1513"/>
    </row>
    <row r="29" spans="1:8" ht="12.75">
      <c r="A29" s="628" t="s">
        <v>2019</v>
      </c>
      <c r="B29" s="62"/>
      <c r="C29" s="62"/>
      <c r="D29" s="62"/>
      <c r="E29" s="62"/>
      <c r="F29" s="62"/>
      <c r="G29" s="62"/>
      <c r="H29" s="62"/>
    </row>
    <row r="30" spans="1:8" ht="12.75">
      <c r="A30" s="1148" t="s">
        <v>2002</v>
      </c>
      <c r="B30" s="62"/>
      <c r="C30" s="62"/>
      <c r="D30" s="62"/>
      <c r="E30" s="62"/>
      <c r="F30" s="62"/>
      <c r="G30" s="62"/>
      <c r="H30" s="62"/>
    </row>
    <row r="31" spans="1:8" ht="12.75">
      <c r="A31" s="1148"/>
      <c r="B31" s="1513"/>
      <c r="C31" s="1513"/>
      <c r="D31" s="1513"/>
      <c r="E31" s="1513"/>
      <c r="F31" s="1513"/>
      <c r="G31" s="1513"/>
      <c r="H31" s="1513"/>
    </row>
    <row r="32" spans="2:8" ht="12.75">
      <c r="B32" s="1513"/>
      <c r="C32" s="1513"/>
      <c r="D32" s="1513"/>
      <c r="E32" s="1513"/>
      <c r="F32" s="1513"/>
      <c r="G32" s="1513"/>
      <c r="H32" s="1513"/>
    </row>
    <row r="33" spans="2:8" ht="12.75">
      <c r="B33" s="1513"/>
      <c r="C33" s="1513"/>
      <c r="D33" s="1513"/>
      <c r="E33" s="1513"/>
      <c r="F33" s="1513"/>
      <c r="G33" s="1513"/>
      <c r="H33" s="1513"/>
    </row>
    <row r="34" spans="2:8" ht="12.75">
      <c r="B34" s="1513"/>
      <c r="C34" s="1513"/>
      <c r="D34" s="1513"/>
      <c r="E34" s="1513"/>
      <c r="F34" s="1513"/>
      <c r="G34" s="1513"/>
      <c r="H34" s="1513"/>
    </row>
    <row r="35" spans="2:8" ht="12.75">
      <c r="B35" s="1513"/>
      <c r="C35" s="1513"/>
      <c r="D35" s="1513"/>
      <c r="E35" s="1513"/>
      <c r="F35" s="1513"/>
      <c r="G35" s="1513"/>
      <c r="H35" s="1513"/>
    </row>
    <row r="36" spans="2:8" ht="12.75">
      <c r="B36" s="1513"/>
      <c r="C36" s="1513"/>
      <c r="D36" s="1513"/>
      <c r="E36" s="1513"/>
      <c r="F36" s="1513"/>
      <c r="G36" s="1513"/>
      <c r="H36" s="1513"/>
    </row>
    <row r="37" spans="2:8" ht="12.75">
      <c r="B37" s="1513"/>
      <c r="C37" s="1513"/>
      <c r="D37" s="1513"/>
      <c r="E37" s="1513"/>
      <c r="F37" s="1513"/>
      <c r="G37" s="1513"/>
      <c r="H37" s="1513"/>
    </row>
    <row r="38" spans="2:8" ht="12.75">
      <c r="B38" s="1513"/>
      <c r="C38" s="1513"/>
      <c r="D38" s="1513"/>
      <c r="E38" s="1513"/>
      <c r="F38" s="1513"/>
      <c r="G38" s="1513"/>
      <c r="H38" s="1513"/>
    </row>
    <row r="39" spans="2:8" ht="12.75">
      <c r="B39" s="1513"/>
      <c r="C39" s="1513"/>
      <c r="D39" s="1513"/>
      <c r="E39" s="1513"/>
      <c r="F39" s="1513"/>
      <c r="G39" s="1513"/>
      <c r="H39" s="1513"/>
    </row>
    <row r="40" spans="2:8" ht="12.75">
      <c r="B40" s="1513"/>
      <c r="C40" s="1513"/>
      <c r="D40" s="1513"/>
      <c r="E40" s="1513"/>
      <c r="F40" s="1513"/>
      <c r="G40" s="1513"/>
      <c r="H40" s="1513"/>
    </row>
    <row r="41" spans="2:8" ht="12.75">
      <c r="B41" s="1513"/>
      <c r="C41" s="1513"/>
      <c r="D41" s="1513"/>
      <c r="E41" s="1513"/>
      <c r="F41" s="1513"/>
      <c r="G41" s="1513"/>
      <c r="H41" s="1513"/>
    </row>
    <row r="42" spans="2:8" ht="12.75">
      <c r="B42" s="1513"/>
      <c r="C42" s="1513"/>
      <c r="D42" s="1513"/>
      <c r="E42" s="1513"/>
      <c r="F42" s="1513"/>
      <c r="G42" s="1513"/>
      <c r="H42" s="1513"/>
    </row>
    <row r="43" spans="2:8" ht="12.75">
      <c r="B43" s="1513"/>
      <c r="C43" s="1513"/>
      <c r="D43" s="1513"/>
      <c r="E43" s="1513"/>
      <c r="F43" s="1513"/>
      <c r="G43" s="1513"/>
      <c r="H43" s="1513"/>
    </row>
    <row r="44" spans="2:8" ht="12.75">
      <c r="B44" s="1513"/>
      <c r="C44" s="1513"/>
      <c r="D44" s="1513"/>
      <c r="E44" s="1513"/>
      <c r="F44" s="1513"/>
      <c r="G44" s="1513"/>
      <c r="H44" s="1513"/>
    </row>
    <row r="45" spans="2:8" ht="12.75">
      <c r="B45" s="1513"/>
      <c r="C45" s="1513"/>
      <c r="D45" s="1513"/>
      <c r="E45" s="1513"/>
      <c r="F45" s="1513"/>
      <c r="G45" s="1513"/>
      <c r="H45" s="1513"/>
    </row>
    <row r="46" spans="2:8" ht="12.75">
      <c r="B46" s="1513"/>
      <c r="C46" s="1513"/>
      <c r="D46" s="1513"/>
      <c r="E46" s="1513"/>
      <c r="F46" s="1513"/>
      <c r="G46" s="1513"/>
      <c r="H46" s="151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63.xml><?xml version="1.0" encoding="utf-8"?>
<worksheet xmlns="http://schemas.openxmlformats.org/spreadsheetml/2006/main" xmlns:r="http://schemas.openxmlformats.org/officeDocument/2006/relationships">
  <dimension ref="A1:J78"/>
  <sheetViews>
    <sheetView zoomScalePageLayoutView="0" workbookViewId="0" topLeftCell="A1">
      <selection activeCell="A1" sqref="A1"/>
    </sheetView>
  </sheetViews>
  <sheetFormatPr defaultColWidth="9.140625" defaultRowHeight="12.75"/>
  <cols>
    <col min="1" max="1" width="38.421875" style="1553" customWidth="1"/>
    <col min="2" max="7" width="12.7109375" style="1552" customWidth="1"/>
    <col min="8" max="8" width="10.140625" style="1552" bestFit="1" customWidth="1"/>
    <col min="9" max="16384" width="9.140625" style="1552" customWidth="1"/>
  </cols>
  <sheetData>
    <row r="1" spans="1:10" ht="15.75" customHeight="1">
      <c r="A1" s="1562" t="s">
        <v>2093</v>
      </c>
      <c r="B1" s="1561"/>
      <c r="C1" s="1561"/>
      <c r="D1" s="1561"/>
      <c r="E1" s="1561"/>
      <c r="F1" s="1561"/>
      <c r="G1" s="1561"/>
      <c r="H1" s="978"/>
      <c r="I1" s="978"/>
      <c r="J1" s="978"/>
    </row>
    <row r="2" spans="1:10" ht="12.75" customHeight="1">
      <c r="A2" s="1553" t="s">
        <v>34</v>
      </c>
      <c r="H2" s="978"/>
      <c r="I2" s="978"/>
      <c r="J2" s="978"/>
    </row>
    <row r="3" spans="1:10" s="1555" customFormat="1" ht="12.75" customHeight="1">
      <c r="A3" s="1602" t="s">
        <v>2092</v>
      </c>
      <c r="B3" s="1601"/>
      <c r="C3" s="1601"/>
      <c r="D3" s="1601"/>
      <c r="E3" s="1601"/>
      <c r="F3" s="1601"/>
      <c r="G3" s="1601"/>
      <c r="H3" s="978"/>
      <c r="I3" s="978"/>
      <c r="J3" s="978"/>
    </row>
    <row r="4" spans="8:10" ht="12.75" customHeight="1" thickBot="1">
      <c r="H4" s="978"/>
      <c r="I4" s="978"/>
      <c r="J4" s="978"/>
    </row>
    <row r="5" spans="1:10" s="1590" customFormat="1" ht="24" customHeight="1" thickTop="1">
      <c r="A5" s="1678" t="s">
        <v>1086</v>
      </c>
      <c r="B5" s="1680" t="s">
        <v>2082</v>
      </c>
      <c r="C5" s="1682" t="s">
        <v>2081</v>
      </c>
      <c r="D5" s="1683"/>
      <c r="E5" s="1684"/>
      <c r="F5" s="1680" t="s">
        <v>2080</v>
      </c>
      <c r="G5" s="1685" t="s">
        <v>2079</v>
      </c>
      <c r="H5" s="978"/>
      <c r="I5" s="978"/>
      <c r="J5" s="978"/>
    </row>
    <row r="6" spans="1:10" s="1590" customFormat="1" ht="34.5" customHeight="1">
      <c r="A6" s="1679"/>
      <c r="B6" s="1681"/>
      <c r="C6" s="1589" t="s">
        <v>118</v>
      </c>
      <c r="D6" s="1588" t="s">
        <v>2078</v>
      </c>
      <c r="E6" s="1588" t="s">
        <v>2077</v>
      </c>
      <c r="F6" s="1681"/>
      <c r="G6" s="1686"/>
      <c r="H6" s="978"/>
      <c r="I6" s="978"/>
      <c r="J6" s="978"/>
    </row>
    <row r="7" spans="2:10" ht="12.75" customHeight="1">
      <c r="B7" s="1598"/>
      <c r="C7" s="1600"/>
      <c r="D7" s="1599"/>
      <c r="E7" s="1599"/>
      <c r="F7" s="1598"/>
      <c r="G7" s="1597"/>
      <c r="H7" s="978"/>
      <c r="I7" s="978"/>
      <c r="J7" s="978"/>
    </row>
    <row r="8" spans="1:10" ht="12.75" customHeight="1">
      <c r="A8" s="1596" t="s">
        <v>2091</v>
      </c>
      <c r="B8" s="1571">
        <v>1230761</v>
      </c>
      <c r="C8" s="1573">
        <v>110790</v>
      </c>
      <c r="D8" s="1572">
        <v>103637</v>
      </c>
      <c r="E8" s="1572">
        <v>7153</v>
      </c>
      <c r="F8" s="1571">
        <v>71626</v>
      </c>
      <c r="G8" s="1570">
        <v>59236</v>
      </c>
      <c r="H8" s="978"/>
      <c r="I8" s="978"/>
      <c r="J8" s="978"/>
    </row>
    <row r="9" spans="1:10" ht="12.75" customHeight="1">
      <c r="A9" s="1574" t="s">
        <v>1221</v>
      </c>
      <c r="B9" s="1571">
        <v>614839</v>
      </c>
      <c r="C9" s="1573">
        <v>58116</v>
      </c>
      <c r="D9" s="1572">
        <v>54295</v>
      </c>
      <c r="E9" s="1572">
        <v>3821</v>
      </c>
      <c r="F9" s="1571">
        <v>38121</v>
      </c>
      <c r="G9" s="1570">
        <v>30180</v>
      </c>
      <c r="H9" s="978"/>
      <c r="I9" s="978"/>
      <c r="J9" s="978"/>
    </row>
    <row r="10" spans="1:10" ht="12.75" customHeight="1">
      <c r="A10" s="1574" t="s">
        <v>1220</v>
      </c>
      <c r="B10" s="1571">
        <v>615922</v>
      </c>
      <c r="C10" s="1573">
        <v>52674</v>
      </c>
      <c r="D10" s="1572">
        <v>49342</v>
      </c>
      <c r="E10" s="1572">
        <v>3332</v>
      </c>
      <c r="F10" s="1571">
        <v>33505</v>
      </c>
      <c r="G10" s="1570">
        <v>29056</v>
      </c>
      <c r="H10" s="978"/>
      <c r="I10" s="978"/>
      <c r="J10" s="978"/>
    </row>
    <row r="11" spans="1:10" ht="12.75" customHeight="1">
      <c r="A11" s="1595"/>
      <c r="B11" s="1571"/>
      <c r="C11" s="1573"/>
      <c r="D11" s="1572"/>
      <c r="E11" s="1572"/>
      <c r="F11" s="1571"/>
      <c r="G11" s="1570"/>
      <c r="H11" s="978"/>
      <c r="I11" s="978"/>
      <c r="J11" s="978"/>
    </row>
    <row r="12" spans="1:10" ht="12.75" customHeight="1">
      <c r="A12" s="1575" t="s">
        <v>2090</v>
      </c>
      <c r="B12" s="1571">
        <v>1230761</v>
      </c>
      <c r="C12" s="1573">
        <v>110790</v>
      </c>
      <c r="D12" s="1572">
        <v>103637</v>
      </c>
      <c r="E12" s="1572">
        <v>7153</v>
      </c>
      <c r="F12" s="1571">
        <v>71626</v>
      </c>
      <c r="G12" s="1570">
        <v>59236</v>
      </c>
      <c r="H12" s="978"/>
      <c r="I12" s="978"/>
      <c r="J12" s="978"/>
    </row>
    <row r="13" spans="1:10" ht="12.75" customHeight="1">
      <c r="A13" s="1574" t="s">
        <v>2089</v>
      </c>
      <c r="B13" s="1571">
        <v>246229</v>
      </c>
      <c r="C13" s="1573">
        <v>22815</v>
      </c>
      <c r="D13" s="1572">
        <v>21439</v>
      </c>
      <c r="E13" s="1572">
        <v>1376</v>
      </c>
      <c r="F13" s="1571">
        <v>17915</v>
      </c>
      <c r="G13" s="1570">
        <v>14141</v>
      </c>
      <c r="H13" s="978"/>
      <c r="I13" s="978"/>
      <c r="J13" s="978"/>
    </row>
    <row r="14" spans="1:10" ht="12.75" customHeight="1">
      <c r="A14" s="1574" t="s">
        <v>1291</v>
      </c>
      <c r="B14" s="1571">
        <v>719111</v>
      </c>
      <c r="C14" s="1573">
        <v>77601</v>
      </c>
      <c r="D14" s="1572">
        <v>72140</v>
      </c>
      <c r="E14" s="1572">
        <v>5461</v>
      </c>
      <c r="F14" s="1571">
        <v>48514</v>
      </c>
      <c r="G14" s="1570">
        <v>41288</v>
      </c>
      <c r="H14" s="978"/>
      <c r="I14" s="978"/>
      <c r="J14" s="978"/>
    </row>
    <row r="15" spans="1:10" ht="12.75" customHeight="1">
      <c r="A15" s="1574" t="s">
        <v>1258</v>
      </c>
      <c r="B15" s="1571">
        <v>265421</v>
      </c>
      <c r="C15" s="1573">
        <v>10374</v>
      </c>
      <c r="D15" s="1572">
        <v>10058</v>
      </c>
      <c r="E15" s="1572">
        <v>316</v>
      </c>
      <c r="F15" s="1571">
        <v>5197</v>
      </c>
      <c r="G15" s="1570">
        <v>3807</v>
      </c>
      <c r="H15" s="978"/>
      <c r="I15" s="978"/>
      <c r="J15" s="978"/>
    </row>
    <row r="16" spans="1:10" ht="12.75" customHeight="1">
      <c r="A16" s="1595"/>
      <c r="B16" s="1571"/>
      <c r="C16" s="1573"/>
      <c r="D16" s="1572"/>
      <c r="E16" s="1572"/>
      <c r="F16" s="1571"/>
      <c r="G16" s="1570"/>
      <c r="H16" s="978"/>
      <c r="I16" s="978"/>
      <c r="J16" s="978"/>
    </row>
    <row r="17" spans="1:10" ht="12.75" customHeight="1">
      <c r="A17" s="1575" t="s">
        <v>2088</v>
      </c>
      <c r="B17" s="1571">
        <v>1027622</v>
      </c>
      <c r="C17" s="1573">
        <v>90737</v>
      </c>
      <c r="D17" s="1572">
        <v>84960</v>
      </c>
      <c r="E17" s="1572">
        <v>5777</v>
      </c>
      <c r="F17" s="1571">
        <v>55149</v>
      </c>
      <c r="G17" s="1570">
        <v>46961</v>
      </c>
      <c r="H17" s="978"/>
      <c r="I17" s="978"/>
      <c r="J17" s="978"/>
    </row>
    <row r="18" spans="1:10" ht="12.75" customHeight="1">
      <c r="A18" s="1574" t="s">
        <v>1900</v>
      </c>
      <c r="B18" s="1571">
        <v>338751</v>
      </c>
      <c r="C18" s="1573">
        <v>39256</v>
      </c>
      <c r="D18" s="1572">
        <v>35617</v>
      </c>
      <c r="E18" s="1572">
        <v>3639</v>
      </c>
      <c r="F18" s="1571">
        <v>21161</v>
      </c>
      <c r="G18" s="1570">
        <v>17851</v>
      </c>
      <c r="H18" s="978"/>
      <c r="I18" s="978"/>
      <c r="J18" s="978"/>
    </row>
    <row r="19" spans="1:10" ht="12.75" customHeight="1">
      <c r="A19" s="1574" t="s">
        <v>2087</v>
      </c>
      <c r="B19" s="1571">
        <v>521281</v>
      </c>
      <c r="C19" s="1573">
        <v>35521</v>
      </c>
      <c r="D19" s="1572">
        <v>33857</v>
      </c>
      <c r="E19" s="1572">
        <v>1664</v>
      </c>
      <c r="F19" s="1571">
        <v>29054</v>
      </c>
      <c r="G19" s="1570">
        <v>23705</v>
      </c>
      <c r="H19" s="978"/>
      <c r="I19" s="978"/>
      <c r="J19" s="978"/>
    </row>
    <row r="20" spans="1:10" ht="12.75" customHeight="1">
      <c r="A20" s="1574" t="s">
        <v>1894</v>
      </c>
      <c r="B20" s="1571">
        <v>96436</v>
      </c>
      <c r="C20" s="1573">
        <v>10808</v>
      </c>
      <c r="D20" s="1572">
        <v>10575</v>
      </c>
      <c r="E20" s="1572">
        <v>233</v>
      </c>
      <c r="F20" s="1571">
        <v>3263</v>
      </c>
      <c r="G20" s="1570">
        <v>3014</v>
      </c>
      <c r="H20" s="978"/>
      <c r="I20" s="978"/>
      <c r="J20" s="978"/>
    </row>
    <row r="21" spans="1:10" ht="12.75" customHeight="1">
      <c r="A21" s="1574" t="s">
        <v>1896</v>
      </c>
      <c r="B21" s="1571">
        <v>8625</v>
      </c>
      <c r="C21" s="1573">
        <v>1893</v>
      </c>
      <c r="D21" s="1572">
        <v>1839</v>
      </c>
      <c r="E21" s="1572">
        <v>54</v>
      </c>
      <c r="F21" s="1571">
        <v>170</v>
      </c>
      <c r="G21" s="1570">
        <v>840</v>
      </c>
      <c r="H21" s="978"/>
      <c r="I21" s="978"/>
      <c r="J21" s="978"/>
    </row>
    <row r="22" spans="1:10" ht="12.75" customHeight="1">
      <c r="A22" s="1574" t="s">
        <v>1895</v>
      </c>
      <c r="B22" s="1571">
        <v>62529</v>
      </c>
      <c r="C22" s="1573">
        <v>3259</v>
      </c>
      <c r="D22" s="1572">
        <v>3072</v>
      </c>
      <c r="E22" s="1572">
        <v>187</v>
      </c>
      <c r="F22" s="1571">
        <v>1501</v>
      </c>
      <c r="G22" s="1570">
        <v>1551</v>
      </c>
      <c r="H22" s="978"/>
      <c r="I22" s="978"/>
      <c r="J22" s="978"/>
    </row>
    <row r="23" spans="1:10" ht="12.75" customHeight="1">
      <c r="A23" s="1595"/>
      <c r="B23" s="1571"/>
      <c r="C23" s="1573"/>
      <c r="D23" s="1572"/>
      <c r="E23" s="1572"/>
      <c r="F23" s="1571"/>
      <c r="G23" s="1570"/>
      <c r="H23" s="978"/>
      <c r="I23" s="978"/>
      <c r="J23" s="978"/>
    </row>
    <row r="24" spans="1:10" ht="12.75" customHeight="1">
      <c r="A24" s="1575" t="s">
        <v>2086</v>
      </c>
      <c r="B24" s="1571">
        <v>897662</v>
      </c>
      <c r="C24" s="1573">
        <v>74181</v>
      </c>
      <c r="D24" s="1572">
        <v>69044</v>
      </c>
      <c r="E24" s="1572">
        <v>5137</v>
      </c>
      <c r="F24" s="1571">
        <v>41127</v>
      </c>
      <c r="G24" s="1570">
        <v>34128</v>
      </c>
      <c r="H24" s="978"/>
      <c r="I24" s="978"/>
      <c r="J24" s="978"/>
    </row>
    <row r="25" spans="1:10" ht="12.75" customHeight="1">
      <c r="A25" s="1574" t="s">
        <v>1700</v>
      </c>
      <c r="B25" s="1571">
        <v>65377</v>
      </c>
      <c r="C25" s="1573">
        <v>5592</v>
      </c>
      <c r="D25" s="1572">
        <v>4834</v>
      </c>
      <c r="E25" s="1572">
        <v>758</v>
      </c>
      <c r="F25" s="1571">
        <v>875</v>
      </c>
      <c r="G25" s="1570">
        <v>3073</v>
      </c>
      <c r="H25" s="978"/>
      <c r="I25" s="978"/>
      <c r="J25" s="978"/>
    </row>
    <row r="26" spans="1:10" ht="12.75" customHeight="1">
      <c r="A26" s="1574" t="s">
        <v>2085</v>
      </c>
      <c r="B26" s="1571">
        <v>239775</v>
      </c>
      <c r="C26" s="1573">
        <v>21574</v>
      </c>
      <c r="D26" s="1572">
        <v>19579</v>
      </c>
      <c r="E26" s="1572">
        <v>1995</v>
      </c>
      <c r="F26" s="1571">
        <v>6134</v>
      </c>
      <c r="G26" s="1570">
        <v>6228</v>
      </c>
      <c r="H26" s="978"/>
      <c r="I26" s="978"/>
      <c r="J26" s="978"/>
    </row>
    <row r="27" spans="1:10" ht="12.75" customHeight="1">
      <c r="A27" s="1574" t="s">
        <v>1698</v>
      </c>
      <c r="B27" s="1571">
        <v>279279</v>
      </c>
      <c r="C27" s="1573">
        <v>24902</v>
      </c>
      <c r="D27" s="1572">
        <v>23588</v>
      </c>
      <c r="E27" s="1572">
        <v>1314</v>
      </c>
      <c r="F27" s="1571">
        <v>13435</v>
      </c>
      <c r="G27" s="1570">
        <v>10313</v>
      </c>
      <c r="H27" s="978"/>
      <c r="I27" s="978"/>
      <c r="J27" s="978"/>
    </row>
    <row r="28" spans="1:10" ht="12.75" customHeight="1">
      <c r="A28" s="1574" t="s">
        <v>2084</v>
      </c>
      <c r="B28" s="1571">
        <v>197420</v>
      </c>
      <c r="C28" s="1573">
        <v>15536</v>
      </c>
      <c r="D28" s="1572">
        <v>14679</v>
      </c>
      <c r="E28" s="1572">
        <v>857</v>
      </c>
      <c r="F28" s="1571">
        <v>11717</v>
      </c>
      <c r="G28" s="1570">
        <v>9747</v>
      </c>
      <c r="H28" s="978"/>
      <c r="I28" s="978"/>
      <c r="J28" s="978"/>
    </row>
    <row r="29" spans="1:10" ht="12.75" customHeight="1">
      <c r="A29" s="1574" t="s">
        <v>2083</v>
      </c>
      <c r="B29" s="1571">
        <v>115811</v>
      </c>
      <c r="C29" s="1573">
        <v>6577</v>
      </c>
      <c r="D29" s="1572">
        <v>6364</v>
      </c>
      <c r="E29" s="1572">
        <v>213</v>
      </c>
      <c r="F29" s="1571">
        <v>8966</v>
      </c>
      <c r="G29" s="1570">
        <v>4767</v>
      </c>
      <c r="H29" s="978"/>
      <c r="I29" s="978"/>
      <c r="J29" s="978"/>
    </row>
    <row r="30" spans="1:10" ht="12.75" customHeight="1">
      <c r="A30" s="1569" t="s">
        <v>34</v>
      </c>
      <c r="B30" s="1568" t="s">
        <v>34</v>
      </c>
      <c r="C30" s="1567"/>
      <c r="D30" s="1566"/>
      <c r="E30" s="1566"/>
      <c r="F30" s="1565" t="s">
        <v>34</v>
      </c>
      <c r="G30" s="1594" t="s">
        <v>34</v>
      </c>
      <c r="H30" s="978"/>
      <c r="I30" s="978"/>
      <c r="J30" s="978"/>
    </row>
    <row r="31" spans="1:10" ht="12.75" customHeight="1">
      <c r="A31" s="1593" t="s">
        <v>34</v>
      </c>
      <c r="B31" s="1591"/>
      <c r="C31" s="1591"/>
      <c r="D31" s="1591"/>
      <c r="E31" s="1591"/>
      <c r="F31" s="1592"/>
      <c r="G31" s="1592"/>
      <c r="H31" s="978"/>
      <c r="I31" s="978"/>
      <c r="J31" s="978"/>
    </row>
    <row r="32" spans="1:10" ht="12.75" customHeight="1">
      <c r="A32" s="1563" t="s">
        <v>308</v>
      </c>
      <c r="B32" s="1591"/>
      <c r="C32" s="1591"/>
      <c r="D32" s="1591"/>
      <c r="E32" s="1591"/>
      <c r="F32" s="1580"/>
      <c r="G32" s="1580"/>
      <c r="H32" s="978"/>
      <c r="I32" s="978"/>
      <c r="J32" s="978"/>
    </row>
    <row r="33" spans="1:10" ht="12.75" customHeight="1">
      <c r="A33" s="1563"/>
      <c r="B33" s="1591"/>
      <c r="C33" s="1591"/>
      <c r="D33" s="1591"/>
      <c r="E33" s="1591"/>
      <c r="F33" s="1580"/>
      <c r="G33" s="1580"/>
      <c r="H33" s="978"/>
      <c r="I33" s="978"/>
      <c r="J33" s="978"/>
    </row>
    <row r="34" spans="1:10" ht="15.75" customHeight="1">
      <c r="A34" s="1562" t="s">
        <v>2058</v>
      </c>
      <c r="B34" s="1561"/>
      <c r="C34" s="1561"/>
      <c r="D34" s="1561"/>
      <c r="E34" s="1561"/>
      <c r="F34" s="1561"/>
      <c r="G34" s="1561"/>
      <c r="H34" s="978"/>
      <c r="I34" s="978"/>
      <c r="J34" s="978"/>
    </row>
    <row r="35" spans="8:10" ht="13.5" thickBot="1">
      <c r="H35" s="978"/>
      <c r="I35" s="978"/>
      <c r="J35" s="978"/>
    </row>
    <row r="36" spans="1:10" s="1590" customFormat="1" ht="24" customHeight="1" thickTop="1">
      <c r="A36" s="1678" t="s">
        <v>1086</v>
      </c>
      <c r="B36" s="1680" t="s">
        <v>2082</v>
      </c>
      <c r="C36" s="1682" t="s">
        <v>2081</v>
      </c>
      <c r="D36" s="1683"/>
      <c r="E36" s="1684"/>
      <c r="F36" s="1680" t="s">
        <v>2080</v>
      </c>
      <c r="G36" s="1685" t="s">
        <v>2079</v>
      </c>
      <c r="H36" s="978"/>
      <c r="I36" s="978"/>
      <c r="J36" s="978"/>
    </row>
    <row r="37" spans="1:10" ht="34.5" customHeight="1">
      <c r="A37" s="1679"/>
      <c r="B37" s="1681"/>
      <c r="C37" s="1589" t="s">
        <v>118</v>
      </c>
      <c r="D37" s="1588" t="s">
        <v>2078</v>
      </c>
      <c r="E37" s="1588" t="s">
        <v>2077</v>
      </c>
      <c r="F37" s="1681"/>
      <c r="G37" s="1686"/>
      <c r="H37" s="978"/>
      <c r="I37" s="978"/>
      <c r="J37" s="978"/>
    </row>
    <row r="38" spans="1:10" ht="12.75" customHeight="1">
      <c r="A38" s="1587"/>
      <c r="B38" s="1584"/>
      <c r="C38" s="1586"/>
      <c r="D38" s="1585"/>
      <c r="E38" s="1585"/>
      <c r="F38" s="1584"/>
      <c r="G38" s="1583"/>
      <c r="H38" s="978"/>
      <c r="I38" s="978"/>
      <c r="J38" s="978"/>
    </row>
    <row r="39" spans="1:10" ht="12.75" customHeight="1">
      <c r="A39" s="1575" t="s">
        <v>2076</v>
      </c>
      <c r="B39" s="1571">
        <v>1206962</v>
      </c>
      <c r="C39" s="1573">
        <v>100735</v>
      </c>
      <c r="D39" s="1572">
        <v>95037</v>
      </c>
      <c r="E39" s="1572">
        <v>5698</v>
      </c>
      <c r="F39" s="1571">
        <v>64165</v>
      </c>
      <c r="G39" s="1570">
        <v>54392</v>
      </c>
      <c r="H39" s="978"/>
      <c r="I39" s="978"/>
      <c r="J39" s="978"/>
    </row>
    <row r="40" spans="1:10" ht="12.75" customHeight="1">
      <c r="A40" s="1574" t="s">
        <v>2075</v>
      </c>
      <c r="B40" s="1571">
        <v>830754</v>
      </c>
      <c r="C40" s="1573">
        <v>43822</v>
      </c>
      <c r="D40" s="1572">
        <v>39138</v>
      </c>
      <c r="E40" s="1572">
        <v>4684</v>
      </c>
      <c r="F40" s="1571">
        <v>21564</v>
      </c>
      <c r="G40" s="1570">
        <v>29941</v>
      </c>
      <c r="H40" s="978"/>
      <c r="I40" s="978"/>
      <c r="J40" s="978"/>
    </row>
    <row r="41" spans="1:10" ht="12.75" customHeight="1">
      <c r="A41" s="1574" t="s">
        <v>2074</v>
      </c>
      <c r="B41" s="1571">
        <v>376208</v>
      </c>
      <c r="C41" s="1573">
        <v>56913</v>
      </c>
      <c r="D41" s="1572">
        <v>55899</v>
      </c>
      <c r="E41" s="1572">
        <v>1014</v>
      </c>
      <c r="F41" s="1571">
        <v>42601</v>
      </c>
      <c r="G41" s="1570">
        <v>24451</v>
      </c>
      <c r="H41" s="978"/>
      <c r="I41" s="978"/>
      <c r="J41" s="978"/>
    </row>
    <row r="42" spans="1:10" ht="12.75" customHeight="1">
      <c r="A42" s="1575"/>
      <c r="B42" s="1581"/>
      <c r="C42" s="1573"/>
      <c r="D42" s="1582"/>
      <c r="E42" s="1582"/>
      <c r="F42" s="1581"/>
      <c r="G42" s="1580"/>
      <c r="H42" s="978"/>
      <c r="I42" s="978"/>
      <c r="J42" s="978"/>
    </row>
    <row r="43" spans="1:10" ht="12.75" customHeight="1">
      <c r="A43" s="1575" t="s">
        <v>2073</v>
      </c>
      <c r="B43" s="1571">
        <v>1027622</v>
      </c>
      <c r="C43" s="1573">
        <v>90737</v>
      </c>
      <c r="D43" s="1572">
        <v>84960</v>
      </c>
      <c r="E43" s="1572">
        <v>5777</v>
      </c>
      <c r="F43" s="1571">
        <v>55149</v>
      </c>
      <c r="G43" s="1570">
        <v>46961</v>
      </c>
      <c r="H43" s="978"/>
      <c r="I43" s="978"/>
      <c r="J43" s="978"/>
    </row>
    <row r="44" spans="1:10" ht="12.75" customHeight="1">
      <c r="A44" s="1574" t="s">
        <v>2072</v>
      </c>
      <c r="B44" s="1571">
        <v>126132</v>
      </c>
      <c r="C44" s="1573">
        <v>14188</v>
      </c>
      <c r="D44" s="1572">
        <v>12635</v>
      </c>
      <c r="E44" s="1572">
        <v>1553</v>
      </c>
      <c r="F44" s="1571">
        <v>7198</v>
      </c>
      <c r="G44" s="1570">
        <v>6910</v>
      </c>
      <c r="H44" s="978"/>
      <c r="I44" s="978"/>
      <c r="J44" s="978"/>
    </row>
    <row r="45" spans="1:10" ht="12.75" customHeight="1">
      <c r="A45" s="1574" t="s">
        <v>2071</v>
      </c>
      <c r="B45" s="1571">
        <v>901490</v>
      </c>
      <c r="C45" s="1573">
        <v>76549</v>
      </c>
      <c r="D45" s="1572">
        <v>72325</v>
      </c>
      <c r="E45" s="1572">
        <v>4224</v>
      </c>
      <c r="F45" s="1571">
        <v>47951</v>
      </c>
      <c r="G45" s="1570">
        <v>40051</v>
      </c>
      <c r="H45" s="978"/>
      <c r="I45" s="978"/>
      <c r="J45" s="978"/>
    </row>
    <row r="46" spans="1:10" ht="12.75" customHeight="1">
      <c r="A46" s="1579" t="s">
        <v>2070</v>
      </c>
      <c r="B46" s="1571">
        <v>126582</v>
      </c>
      <c r="C46" s="1573">
        <v>13428</v>
      </c>
      <c r="D46" s="1572">
        <v>12144</v>
      </c>
      <c r="E46" s="1572">
        <v>1284</v>
      </c>
      <c r="F46" s="1571">
        <v>7179</v>
      </c>
      <c r="G46" s="1570">
        <v>7554</v>
      </c>
      <c r="H46" s="978"/>
      <c r="I46" s="978"/>
      <c r="J46" s="978"/>
    </row>
    <row r="47" spans="1:10" ht="12.75" customHeight="1">
      <c r="A47" s="1579" t="s">
        <v>2069</v>
      </c>
      <c r="B47" s="1571">
        <v>69029</v>
      </c>
      <c r="C47" s="1573">
        <v>4618</v>
      </c>
      <c r="D47" s="1572">
        <v>4225</v>
      </c>
      <c r="E47" s="1572">
        <v>393</v>
      </c>
      <c r="F47" s="1571">
        <v>3505</v>
      </c>
      <c r="G47" s="1570">
        <v>3851</v>
      </c>
      <c r="H47" s="978"/>
      <c r="I47" s="978"/>
      <c r="J47" s="978"/>
    </row>
    <row r="48" spans="1:10" ht="12.75" customHeight="1">
      <c r="A48" s="1579" t="s">
        <v>2068</v>
      </c>
      <c r="B48" s="1571">
        <v>115251</v>
      </c>
      <c r="C48" s="1573">
        <v>10684</v>
      </c>
      <c r="D48" s="1572">
        <v>10354</v>
      </c>
      <c r="E48" s="1572">
        <v>330</v>
      </c>
      <c r="F48" s="1571">
        <v>6202</v>
      </c>
      <c r="G48" s="1570">
        <v>4092</v>
      </c>
      <c r="H48" s="978"/>
      <c r="I48" s="978"/>
      <c r="J48" s="978"/>
    </row>
    <row r="49" spans="1:10" ht="12.75" customHeight="1">
      <c r="A49" s="1579" t="s">
        <v>2067</v>
      </c>
      <c r="B49" s="1571">
        <v>103993</v>
      </c>
      <c r="C49" s="1573">
        <v>8895</v>
      </c>
      <c r="D49" s="1572">
        <v>8309</v>
      </c>
      <c r="E49" s="1572">
        <v>586</v>
      </c>
      <c r="F49" s="1571">
        <v>6766</v>
      </c>
      <c r="G49" s="1570">
        <v>4812</v>
      </c>
      <c r="H49" s="978"/>
      <c r="I49" s="978"/>
      <c r="J49" s="978"/>
    </row>
    <row r="50" spans="1:10" ht="12.75" customHeight="1">
      <c r="A50" s="1579" t="s">
        <v>2066</v>
      </c>
      <c r="B50" s="1571">
        <v>133420</v>
      </c>
      <c r="C50" s="1573">
        <v>11086</v>
      </c>
      <c r="D50" s="1572">
        <v>10823</v>
      </c>
      <c r="E50" s="1572">
        <v>263</v>
      </c>
      <c r="F50" s="1571">
        <v>6325</v>
      </c>
      <c r="G50" s="1570">
        <v>5310</v>
      </c>
      <c r="H50" s="978"/>
      <c r="I50" s="978"/>
      <c r="J50" s="978"/>
    </row>
    <row r="51" spans="1:10" ht="12.75" customHeight="1">
      <c r="A51" s="1579" t="s">
        <v>2065</v>
      </c>
      <c r="B51" s="1571">
        <v>104492</v>
      </c>
      <c r="C51" s="1573">
        <v>9355</v>
      </c>
      <c r="D51" s="1572">
        <v>9073</v>
      </c>
      <c r="E51" s="1572">
        <v>282</v>
      </c>
      <c r="F51" s="1571">
        <v>4393</v>
      </c>
      <c r="G51" s="1570">
        <v>4577</v>
      </c>
      <c r="H51" s="978"/>
      <c r="I51" s="978"/>
      <c r="J51" s="978"/>
    </row>
    <row r="52" spans="1:10" ht="12.75" customHeight="1">
      <c r="A52" s="1579" t="s">
        <v>2064</v>
      </c>
      <c r="B52" s="1571">
        <v>49708</v>
      </c>
      <c r="C52" s="1573">
        <v>4481</v>
      </c>
      <c r="D52" s="1572">
        <v>4292</v>
      </c>
      <c r="E52" s="1572">
        <v>189</v>
      </c>
      <c r="F52" s="1571">
        <v>3097</v>
      </c>
      <c r="G52" s="1570">
        <v>2010</v>
      </c>
      <c r="H52" s="978"/>
      <c r="I52" s="978"/>
      <c r="J52" s="978"/>
    </row>
    <row r="53" spans="1:10" ht="12.75" customHeight="1">
      <c r="A53" s="1579" t="s">
        <v>2063</v>
      </c>
      <c r="B53" s="1571">
        <v>199015</v>
      </c>
      <c r="C53" s="1573">
        <v>14002</v>
      </c>
      <c r="D53" s="1572">
        <v>13105</v>
      </c>
      <c r="E53" s="1572">
        <v>897</v>
      </c>
      <c r="F53" s="1571">
        <v>10484</v>
      </c>
      <c r="G53" s="1570">
        <v>7845</v>
      </c>
      <c r="H53" s="978"/>
      <c r="I53" s="978"/>
      <c r="J53" s="978"/>
    </row>
    <row r="54" spans="2:10" ht="12.75" customHeight="1">
      <c r="B54" s="1577"/>
      <c r="C54" s="1573"/>
      <c r="D54" s="1578"/>
      <c r="E54" s="1578"/>
      <c r="F54" s="1577"/>
      <c r="G54" s="1576"/>
      <c r="H54" s="978"/>
      <c r="I54" s="978"/>
      <c r="J54" s="978"/>
    </row>
    <row r="55" spans="1:10" ht="12.75" customHeight="1">
      <c r="A55" s="1575" t="s">
        <v>2062</v>
      </c>
      <c r="B55" s="1571">
        <v>1206770</v>
      </c>
      <c r="C55" s="1573">
        <v>104331</v>
      </c>
      <c r="D55" s="1572">
        <v>97946</v>
      </c>
      <c r="E55" s="1572">
        <v>6385</v>
      </c>
      <c r="F55" s="1571">
        <v>64475</v>
      </c>
      <c r="G55" s="1570">
        <v>54792</v>
      </c>
      <c r="H55" s="978"/>
      <c r="I55" s="978"/>
      <c r="J55" s="978"/>
    </row>
    <row r="56" spans="1:10" ht="12.75" customHeight="1">
      <c r="A56" s="1574" t="s">
        <v>2061</v>
      </c>
      <c r="B56" s="1571">
        <v>127069</v>
      </c>
      <c r="C56" s="1573">
        <v>19391</v>
      </c>
      <c r="D56" s="1572">
        <v>17687</v>
      </c>
      <c r="E56" s="1572">
        <v>1704</v>
      </c>
      <c r="F56" s="1571">
        <v>6648</v>
      </c>
      <c r="G56" s="1570">
        <v>6057</v>
      </c>
      <c r="H56" s="978"/>
      <c r="I56" s="978"/>
      <c r="J56" s="978"/>
    </row>
    <row r="57" spans="1:10" ht="12.75" customHeight="1">
      <c r="A57" s="1574" t="s">
        <v>2060</v>
      </c>
      <c r="B57" s="1571">
        <v>65527</v>
      </c>
      <c r="C57" s="1573">
        <v>6771</v>
      </c>
      <c r="D57" s="1572">
        <v>6586</v>
      </c>
      <c r="E57" s="1572">
        <v>185</v>
      </c>
      <c r="F57" s="1571">
        <v>4811</v>
      </c>
      <c r="G57" s="1570">
        <v>4238</v>
      </c>
      <c r="H57" s="978"/>
      <c r="I57" s="978"/>
      <c r="J57" s="978"/>
    </row>
    <row r="58" spans="1:10" ht="12.75" customHeight="1">
      <c r="A58" s="1574" t="s">
        <v>2059</v>
      </c>
      <c r="B58" s="1571">
        <v>1014174</v>
      </c>
      <c r="C58" s="1573">
        <v>78169</v>
      </c>
      <c r="D58" s="1572">
        <v>73673</v>
      </c>
      <c r="E58" s="1572">
        <v>4496</v>
      </c>
      <c r="F58" s="1571">
        <v>53016</v>
      </c>
      <c r="G58" s="1570">
        <v>44497</v>
      </c>
      <c r="H58" s="978"/>
      <c r="I58" s="978"/>
      <c r="J58" s="978"/>
    </row>
    <row r="59" spans="1:10" ht="12.75" customHeight="1">
      <c r="A59" s="1569"/>
      <c r="B59" s="1568"/>
      <c r="C59" s="1567"/>
      <c r="D59" s="1566"/>
      <c r="E59" s="1566"/>
      <c r="F59" s="1565"/>
      <c r="G59" s="1564"/>
      <c r="H59" s="978"/>
      <c r="I59" s="978"/>
      <c r="J59" s="978"/>
    </row>
    <row r="60" spans="1:10" ht="12.75" customHeight="1">
      <c r="A60" s="1560"/>
      <c r="B60" s="1559"/>
      <c r="C60" s="1559"/>
      <c r="D60" s="1559"/>
      <c r="E60" s="1559"/>
      <c r="F60" s="1558"/>
      <c r="G60" s="1558"/>
      <c r="H60" s="978"/>
      <c r="I60" s="978"/>
      <c r="J60" s="978"/>
    </row>
    <row r="61" spans="1:10" ht="12.75" customHeight="1">
      <c r="A61" s="1563" t="s">
        <v>308</v>
      </c>
      <c r="B61" s="1559"/>
      <c r="C61" s="1559"/>
      <c r="D61" s="1559"/>
      <c r="E61" s="1559"/>
      <c r="F61" s="1558"/>
      <c r="G61" s="1558"/>
      <c r="H61" s="978"/>
      <c r="I61" s="978"/>
      <c r="J61" s="978"/>
    </row>
    <row r="62" spans="1:10" ht="12.75" customHeight="1">
      <c r="A62" s="1560"/>
      <c r="B62" s="1559"/>
      <c r="C62" s="1559"/>
      <c r="D62" s="1559"/>
      <c r="E62" s="1559"/>
      <c r="F62" s="1558"/>
      <c r="G62" s="1558"/>
      <c r="H62" s="978"/>
      <c r="I62" s="978"/>
      <c r="J62" s="978"/>
    </row>
    <row r="63" spans="1:10" ht="15.75" customHeight="1">
      <c r="A63" s="1562" t="s">
        <v>2058</v>
      </c>
      <c r="B63" s="1561"/>
      <c r="C63" s="1561"/>
      <c r="D63" s="1561"/>
      <c r="E63" s="1561"/>
      <c r="F63" s="1561"/>
      <c r="G63" s="1561"/>
      <c r="H63" s="978"/>
      <c r="I63" s="978"/>
      <c r="J63" s="978"/>
    </row>
    <row r="64" spans="1:10" ht="12.75" customHeight="1">
      <c r="A64" s="1560"/>
      <c r="B64" s="1559"/>
      <c r="C64" s="1559"/>
      <c r="D64" s="1559"/>
      <c r="E64" s="1559"/>
      <c r="F64" s="1558"/>
      <c r="G64" s="1558"/>
      <c r="H64" s="978"/>
      <c r="I64" s="978"/>
      <c r="J64" s="978"/>
    </row>
    <row r="65" spans="1:10" ht="12.75" customHeight="1">
      <c r="A65" s="90" t="s">
        <v>2057</v>
      </c>
      <c r="H65" s="978"/>
      <c r="I65" s="978"/>
      <c r="J65" s="978"/>
    </row>
    <row r="66" spans="1:10" ht="12.75" customHeight="1">
      <c r="A66" s="90" t="s">
        <v>2056</v>
      </c>
      <c r="H66" s="978"/>
      <c r="I66" s="978"/>
      <c r="J66" s="978"/>
    </row>
    <row r="67" spans="1:10" ht="12.75" customHeight="1">
      <c r="A67" s="90" t="s">
        <v>2055</v>
      </c>
      <c r="H67" s="978"/>
      <c r="I67" s="978"/>
      <c r="J67" s="978"/>
    </row>
    <row r="68" spans="1:10" ht="12.75" customHeight="1">
      <c r="A68" s="90" t="s">
        <v>2054</v>
      </c>
      <c r="H68" s="978"/>
      <c r="I68" s="978"/>
      <c r="J68" s="978"/>
    </row>
    <row r="69" spans="1:10" ht="12.75" customHeight="1">
      <c r="A69" s="90" t="s">
        <v>2053</v>
      </c>
      <c r="H69" s="978"/>
      <c r="I69" s="978"/>
      <c r="J69" s="978"/>
    </row>
    <row r="70" spans="1:10" ht="12.75" customHeight="1">
      <c r="A70" s="90" t="s">
        <v>2052</v>
      </c>
      <c r="H70" s="978"/>
      <c r="I70" s="978"/>
      <c r="J70" s="978"/>
    </row>
    <row r="71" spans="1:10" ht="12.75" customHeight="1">
      <c r="A71" s="90" t="s">
        <v>2051</v>
      </c>
      <c r="H71" s="978"/>
      <c r="I71" s="978"/>
      <c r="J71" s="978"/>
    </row>
    <row r="72" spans="1:10" ht="12.75" customHeight="1">
      <c r="A72" s="90" t="s">
        <v>2050</v>
      </c>
      <c r="H72" s="978"/>
      <c r="I72" s="978"/>
      <c r="J72" s="978"/>
    </row>
    <row r="73" spans="1:10" ht="12.75" customHeight="1">
      <c r="A73" s="90" t="s">
        <v>2049</v>
      </c>
      <c r="H73" s="978"/>
      <c r="I73" s="978"/>
      <c r="J73" s="978"/>
    </row>
    <row r="74" spans="1:10" ht="12.75" customHeight="1">
      <c r="A74" s="90" t="s">
        <v>2048</v>
      </c>
      <c r="H74" s="978"/>
      <c r="I74" s="978"/>
      <c r="J74" s="978"/>
    </row>
    <row r="75" spans="1:10" s="1555" customFormat="1" ht="12.75" customHeight="1">
      <c r="A75" s="1557" t="s">
        <v>2047</v>
      </c>
      <c r="H75" s="978"/>
      <c r="I75" s="978"/>
      <c r="J75" s="978"/>
    </row>
    <row r="76" spans="1:10" s="1555" customFormat="1" ht="12.75" customHeight="1">
      <c r="A76" s="1556" t="s">
        <v>2046</v>
      </c>
      <c r="H76" s="978"/>
      <c r="I76" s="978"/>
      <c r="J76" s="978"/>
    </row>
    <row r="77" spans="1:10" ht="12.75" customHeight="1">
      <c r="A77" s="1554"/>
      <c r="H77" s="978"/>
      <c r="I77" s="978"/>
      <c r="J77" s="978"/>
    </row>
    <row r="78" spans="1:10" ht="12.75">
      <c r="A78" s="978"/>
      <c r="B78" s="978"/>
      <c r="C78" s="978"/>
      <c r="D78" s="978"/>
      <c r="E78" s="978"/>
      <c r="F78" s="978"/>
      <c r="G78" s="978"/>
      <c r="H78" s="978"/>
      <c r="I78" s="978"/>
      <c r="J78" s="978"/>
    </row>
  </sheetData>
  <sheetProtection/>
  <mergeCells count="10">
    <mergeCell ref="A36:A37"/>
    <mergeCell ref="B36:B37"/>
    <mergeCell ref="C36:E36"/>
    <mergeCell ref="F36:F37"/>
    <mergeCell ref="G36:G37"/>
    <mergeCell ref="C5:E5"/>
    <mergeCell ref="A5:A6"/>
    <mergeCell ref="G5:G6"/>
    <mergeCell ref="F5:F6"/>
    <mergeCell ref="B5:B6"/>
  </mergeCells>
  <printOptions/>
  <pageMargins left="1" right="1" top="1" bottom="1" header="0.5" footer="0.5"/>
  <pageSetup horizontalDpi="1200" verticalDpi="1200" orientation="landscape" r:id="rId1"/>
  <headerFooter>
    <oddFooter>&amp;L&amp;"Arial,Italic"&amp;9      The State of Hawaii Data Book 2022&amp;R&amp;9http://dbedt.hawaii.gov/</oddFooter>
  </headerFooter>
  <rowBreaks count="2" manualBreakCount="2">
    <brk id="33" max="255" man="1"/>
    <brk id="62" max="255" man="1"/>
  </rowBreaks>
</worksheet>
</file>

<file path=xl/worksheets/sheet64.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10.7109375" style="1604" customWidth="1"/>
    <col min="2" max="2" width="34.00390625" style="1603" customWidth="1"/>
    <col min="3" max="4" width="19.7109375" style="1603" customWidth="1"/>
    <col min="5" max="16384" width="9.140625" style="1603" customWidth="1"/>
  </cols>
  <sheetData>
    <row r="1" spans="1:5" ht="15.75" customHeight="1">
      <c r="A1" s="1625" t="s">
        <v>2112</v>
      </c>
      <c r="B1" s="1622"/>
      <c r="C1" s="1622"/>
      <c r="D1" s="1624"/>
      <c r="E1" s="295"/>
    </row>
    <row r="2" spans="1:5" ht="12.75" customHeight="1">
      <c r="A2" s="1623" t="s">
        <v>34</v>
      </c>
      <c r="B2" s="1622"/>
      <c r="C2" s="1622"/>
      <c r="D2" s="295"/>
      <c r="E2" s="295"/>
    </row>
    <row r="3" spans="1:4" s="62" customFormat="1" ht="12.75" customHeight="1">
      <c r="A3" s="244" t="s">
        <v>2111</v>
      </c>
      <c r="B3" s="1621"/>
      <c r="C3" s="904"/>
      <c r="D3" s="83"/>
    </row>
    <row r="4" spans="1:4" s="62" customFormat="1" ht="12.75" customHeight="1">
      <c r="A4" s="244" t="s">
        <v>2110</v>
      </c>
      <c r="B4" s="1621"/>
      <c r="C4" s="904"/>
      <c r="D4" s="83"/>
    </row>
    <row r="5" spans="1:5" ht="12.75" customHeight="1" thickBot="1">
      <c r="A5" s="1620" t="s">
        <v>34</v>
      </c>
      <c r="B5" s="295"/>
      <c r="C5" s="295"/>
      <c r="D5" s="295"/>
      <c r="E5" s="295"/>
    </row>
    <row r="6" spans="1:4" s="1618" customFormat="1" ht="24" customHeight="1" thickTop="1">
      <c r="A6" s="679" t="s">
        <v>1649</v>
      </c>
      <c r="B6" s="678" t="s">
        <v>1888</v>
      </c>
      <c r="C6" s="678" t="s">
        <v>1491</v>
      </c>
      <c r="D6" s="1619" t="s">
        <v>1370</v>
      </c>
    </row>
    <row r="7" spans="1:5" ht="12.75" customHeight="1">
      <c r="A7" s="568"/>
      <c r="B7" s="1304"/>
      <c r="C7" s="1617"/>
      <c r="D7" s="1616"/>
      <c r="E7" s="295"/>
    </row>
    <row r="8" spans="1:5" ht="12.75" customHeight="1">
      <c r="A8" s="78"/>
      <c r="B8" s="1610" t="s">
        <v>2109</v>
      </c>
      <c r="C8" s="1332">
        <v>71626</v>
      </c>
      <c r="D8" s="1615">
        <v>100</v>
      </c>
      <c r="E8" s="295"/>
    </row>
    <row r="9" spans="1:5" ht="12.75" customHeight="1">
      <c r="A9" s="78"/>
      <c r="B9" s="1610"/>
      <c r="C9" s="816"/>
      <c r="D9" s="1614"/>
      <c r="E9" s="295"/>
    </row>
    <row r="10" spans="1:4" s="62" customFormat="1" ht="12.75" customHeight="1">
      <c r="A10" s="1613">
        <v>1</v>
      </c>
      <c r="B10" s="1612" t="s">
        <v>1556</v>
      </c>
      <c r="C10" s="136">
        <v>16116</v>
      </c>
      <c r="D10" s="1507">
        <v>22.500209421159916</v>
      </c>
    </row>
    <row r="11" spans="1:4" s="62" customFormat="1" ht="12.75" customHeight="1">
      <c r="A11" s="1613">
        <v>2</v>
      </c>
      <c r="B11" s="1612" t="s">
        <v>1553</v>
      </c>
      <c r="C11" s="136">
        <v>6849</v>
      </c>
      <c r="D11" s="1507">
        <v>9.562170161673135</v>
      </c>
    </row>
    <row r="12" spans="1:4" s="62" customFormat="1" ht="12.75" customHeight="1">
      <c r="A12" s="1613">
        <v>3</v>
      </c>
      <c r="B12" s="1612" t="s">
        <v>1555</v>
      </c>
      <c r="C12" s="136">
        <v>6655</v>
      </c>
      <c r="D12" s="1507">
        <v>9.291318794851032</v>
      </c>
    </row>
    <row r="13" spans="1:4" s="62" customFormat="1" ht="12.75" customHeight="1">
      <c r="A13" s="1613">
        <v>4</v>
      </c>
      <c r="B13" s="1612" t="s">
        <v>1546</v>
      </c>
      <c r="C13" s="136">
        <v>5691</v>
      </c>
      <c r="D13" s="1507">
        <v>7.945438807137073</v>
      </c>
    </row>
    <row r="14" spans="1:4" s="62" customFormat="1" ht="12.75" customHeight="1">
      <c r="A14" s="1613">
        <v>5</v>
      </c>
      <c r="B14" s="1612" t="s">
        <v>1544</v>
      </c>
      <c r="C14" s="136">
        <v>3835</v>
      </c>
      <c r="D14" s="1507">
        <v>5.354200988467875</v>
      </c>
    </row>
    <row r="15" spans="1:4" s="62" customFormat="1" ht="12.75" customHeight="1">
      <c r="A15" s="1613">
        <v>6</v>
      </c>
      <c r="B15" s="1612" t="s">
        <v>1547</v>
      </c>
      <c r="C15" s="136">
        <v>2696</v>
      </c>
      <c r="D15" s="1507">
        <v>3.763996314187586</v>
      </c>
    </row>
    <row r="16" spans="1:4" s="62" customFormat="1" ht="12.75" customHeight="1">
      <c r="A16" s="1613">
        <v>7</v>
      </c>
      <c r="B16" s="1612" t="s">
        <v>1548</v>
      </c>
      <c r="C16" s="136">
        <v>2544</v>
      </c>
      <c r="D16" s="1507">
        <v>3.551782872141401</v>
      </c>
    </row>
    <row r="17" spans="1:4" s="62" customFormat="1" ht="12.75" customHeight="1">
      <c r="A17" s="1613">
        <v>8</v>
      </c>
      <c r="B17" s="1612" t="s">
        <v>1550</v>
      </c>
      <c r="C17" s="136">
        <v>2527</v>
      </c>
      <c r="D17" s="1507">
        <v>3.528048474017815</v>
      </c>
    </row>
    <row r="18" spans="1:4" s="62" customFormat="1" ht="12.75" customHeight="1">
      <c r="A18" s="1613">
        <v>9</v>
      </c>
      <c r="B18" s="1612" t="s">
        <v>2108</v>
      </c>
      <c r="C18" s="136">
        <v>2192</v>
      </c>
      <c r="D18" s="1507">
        <v>3.0603412168765534</v>
      </c>
    </row>
    <row r="19" spans="1:4" s="62" customFormat="1" ht="12.75" customHeight="1">
      <c r="A19" s="1613">
        <v>10</v>
      </c>
      <c r="B19" s="1612" t="s">
        <v>2107</v>
      </c>
      <c r="C19" s="136">
        <v>2046</v>
      </c>
      <c r="D19" s="1507">
        <v>2.8565046212269287</v>
      </c>
    </row>
    <row r="20" spans="1:4" s="62" customFormat="1" ht="12.75" customHeight="1">
      <c r="A20" s="1613">
        <v>11</v>
      </c>
      <c r="B20" s="1612" t="s">
        <v>2106</v>
      </c>
      <c r="C20" s="136">
        <v>1710</v>
      </c>
      <c r="D20" s="1507">
        <v>2.3874012230195736</v>
      </c>
    </row>
    <row r="21" spans="1:4" s="62" customFormat="1" ht="12.75" customHeight="1">
      <c r="A21" s="1613">
        <v>12</v>
      </c>
      <c r="B21" s="1612" t="s">
        <v>2105</v>
      </c>
      <c r="C21" s="136">
        <v>1638</v>
      </c>
      <c r="D21" s="1507">
        <v>2.2868790662608554</v>
      </c>
    </row>
    <row r="22" spans="1:4" s="62" customFormat="1" ht="12.75" customHeight="1">
      <c r="A22" s="1613">
        <v>13</v>
      </c>
      <c r="B22" s="1612" t="s">
        <v>1551</v>
      </c>
      <c r="C22" s="136">
        <v>1517</v>
      </c>
      <c r="D22" s="1507">
        <v>2.1179459972635635</v>
      </c>
    </row>
    <row r="23" spans="1:4" s="62" customFormat="1" ht="12.75" customHeight="1">
      <c r="A23" s="1613">
        <v>14</v>
      </c>
      <c r="B23" s="1612" t="s">
        <v>1552</v>
      </c>
      <c r="C23" s="136">
        <v>1396</v>
      </c>
      <c r="D23" s="1507">
        <v>1.949012928266272</v>
      </c>
    </row>
    <row r="24" spans="1:4" s="62" customFormat="1" ht="12.75" customHeight="1">
      <c r="A24" s="1613">
        <v>15</v>
      </c>
      <c r="B24" s="1612" t="s">
        <v>2104</v>
      </c>
      <c r="C24" s="136">
        <v>1251</v>
      </c>
      <c r="D24" s="1507">
        <v>1.746572473682741</v>
      </c>
    </row>
    <row r="25" spans="1:4" s="62" customFormat="1" ht="12.75" customHeight="1">
      <c r="A25" s="1613">
        <v>16</v>
      </c>
      <c r="B25" s="1612" t="s">
        <v>1554</v>
      </c>
      <c r="C25" s="136">
        <v>1057</v>
      </c>
      <c r="D25" s="1507">
        <v>1.475721106860637</v>
      </c>
    </row>
    <row r="26" spans="1:4" s="62" customFormat="1" ht="12.75" customHeight="1">
      <c r="A26" s="1613">
        <v>17</v>
      </c>
      <c r="B26" s="1612" t="s">
        <v>2103</v>
      </c>
      <c r="C26" s="136">
        <v>1048</v>
      </c>
      <c r="D26" s="1507">
        <v>1.4631558372657973</v>
      </c>
    </row>
    <row r="27" spans="1:4" s="62" customFormat="1" ht="12.75" customHeight="1">
      <c r="A27" s="1613">
        <v>18</v>
      </c>
      <c r="B27" s="1612" t="s">
        <v>1542</v>
      </c>
      <c r="C27" s="136">
        <v>904</v>
      </c>
      <c r="D27" s="1435">
        <v>1.2621115237483596</v>
      </c>
    </row>
    <row r="28" spans="1:4" s="62" customFormat="1" ht="12.75" customHeight="1">
      <c r="A28" s="1613">
        <v>19</v>
      </c>
      <c r="B28" s="1612" t="s">
        <v>2102</v>
      </c>
      <c r="C28" s="136">
        <v>891</v>
      </c>
      <c r="D28" s="1435">
        <v>1.2439616898891463</v>
      </c>
    </row>
    <row r="29" spans="1:4" s="62" customFormat="1" ht="12.75" customHeight="1">
      <c r="A29" s="1613">
        <v>20</v>
      </c>
      <c r="B29" s="1612" t="s">
        <v>2101</v>
      </c>
      <c r="C29" s="136">
        <v>868</v>
      </c>
      <c r="D29" s="1435">
        <v>1.211850445369</v>
      </c>
    </row>
    <row r="30" spans="1:4" s="62" customFormat="1" ht="12.75" customHeight="1">
      <c r="A30" s="1613">
        <v>21</v>
      </c>
      <c r="B30" s="1612" t="s">
        <v>2100</v>
      </c>
      <c r="C30" s="136">
        <v>695</v>
      </c>
      <c r="D30" s="1435">
        <v>0.9703180409348561</v>
      </c>
    </row>
    <row r="31" spans="1:4" s="62" customFormat="1" ht="12.75" customHeight="1">
      <c r="A31" s="1613">
        <v>22</v>
      </c>
      <c r="B31" s="1612" t="s">
        <v>2099</v>
      </c>
      <c r="C31" s="136">
        <v>681</v>
      </c>
      <c r="D31" s="1435">
        <v>0.9507720660095497</v>
      </c>
    </row>
    <row r="32" spans="1:5" ht="12.75" customHeight="1">
      <c r="A32" s="1611"/>
      <c r="B32" s="1610"/>
      <c r="C32" s="1332"/>
      <c r="D32" s="1295"/>
      <c r="E32" s="295"/>
    </row>
    <row r="33" spans="1:5" ht="12.75" customHeight="1">
      <c r="A33" s="1609"/>
      <c r="B33" s="1608"/>
      <c r="C33" s="1607"/>
      <c r="D33" s="1606"/>
      <c r="E33" s="295"/>
    </row>
    <row r="34" spans="1:4" s="1605" customFormat="1" ht="12.75" customHeight="1">
      <c r="A34" s="63" t="s">
        <v>2098</v>
      </c>
      <c r="C34" s="62"/>
      <c r="D34" s="62"/>
    </row>
    <row r="35" spans="1:5" ht="12.75" customHeight="1">
      <c r="A35" s="628" t="s">
        <v>2097</v>
      </c>
      <c r="B35" s="295"/>
      <c r="C35" s="62"/>
      <c r="D35" s="62"/>
      <c r="E35" s="295"/>
    </row>
    <row r="36" spans="1:4" s="1605" customFormat="1" ht="12.75" customHeight="1">
      <c r="A36" s="65" t="s">
        <v>2096</v>
      </c>
      <c r="C36" s="62"/>
      <c r="D36" s="62"/>
    </row>
    <row r="37" spans="1:5" ht="12.75" customHeight="1">
      <c r="A37" s="65" t="s">
        <v>2095</v>
      </c>
      <c r="B37" s="295"/>
      <c r="C37" s="62"/>
      <c r="D37" s="62"/>
      <c r="E37" s="295"/>
    </row>
    <row r="38" spans="1:5" ht="12.75" customHeight="1">
      <c r="A38" s="65" t="s">
        <v>2094</v>
      </c>
      <c r="B38" s="295"/>
      <c r="C38" s="62"/>
      <c r="D38" s="62"/>
      <c r="E38" s="295"/>
    </row>
    <row r="39" spans="1:5" ht="12.75" customHeight="1">
      <c r="A39" s="65" t="s">
        <v>1708</v>
      </c>
      <c r="B39" s="295"/>
      <c r="C39" s="62"/>
      <c r="D39" s="62"/>
      <c r="E39" s="29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65.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10.421875" style="1604" customWidth="1"/>
    <col min="2" max="2" width="32.00390625" style="1603" customWidth="1"/>
    <col min="3" max="4" width="20.7109375" style="1603" customWidth="1"/>
    <col min="5" max="16384" width="9.140625" style="1603" customWidth="1"/>
  </cols>
  <sheetData>
    <row r="1" spans="1:5" ht="15.75" customHeight="1">
      <c r="A1" s="1625" t="s">
        <v>2123</v>
      </c>
      <c r="B1" s="1622"/>
      <c r="C1" s="1622"/>
      <c r="D1" s="1624"/>
      <c r="E1" s="295"/>
    </row>
    <row r="2" spans="1:5" ht="12.75" customHeight="1">
      <c r="A2" s="1623" t="s">
        <v>34</v>
      </c>
      <c r="B2" s="1622"/>
      <c r="C2" s="1622"/>
      <c r="D2" s="295"/>
      <c r="E2" s="295"/>
    </row>
    <row r="3" spans="1:4" s="62" customFormat="1" ht="12.75" customHeight="1">
      <c r="A3" s="244" t="s">
        <v>2122</v>
      </c>
      <c r="B3" s="1621"/>
      <c r="C3" s="904"/>
      <c r="D3" s="83"/>
    </row>
    <row r="4" spans="1:4" s="62" customFormat="1" ht="12.75" customHeight="1">
      <c r="A4" s="244" t="s">
        <v>2121</v>
      </c>
      <c r="B4" s="1621"/>
      <c r="C4" s="904"/>
      <c r="D4" s="83"/>
    </row>
    <row r="5" spans="1:5" ht="12.75" customHeight="1" thickBot="1">
      <c r="A5" s="1620" t="s">
        <v>34</v>
      </c>
      <c r="B5" s="295"/>
      <c r="C5" s="295"/>
      <c r="D5" s="295"/>
      <c r="E5" s="295"/>
    </row>
    <row r="6" spans="1:4" s="1618" customFormat="1" ht="24" customHeight="1" thickTop="1">
      <c r="A6" s="679" t="s">
        <v>1649</v>
      </c>
      <c r="B6" s="678" t="s">
        <v>1888</v>
      </c>
      <c r="C6" s="678" t="s">
        <v>1491</v>
      </c>
      <c r="D6" s="1619" t="s">
        <v>1370</v>
      </c>
    </row>
    <row r="7" spans="1:5" ht="12.75" customHeight="1">
      <c r="A7" s="568"/>
      <c r="B7" s="1304"/>
      <c r="C7" s="1617"/>
      <c r="D7" s="1616"/>
      <c r="E7" s="295"/>
    </row>
    <row r="8" spans="1:5" ht="12.75" customHeight="1">
      <c r="A8" s="78"/>
      <c r="B8" s="1610" t="s">
        <v>2120</v>
      </c>
      <c r="C8" s="1332">
        <v>59236</v>
      </c>
      <c r="D8" s="1615">
        <v>100</v>
      </c>
      <c r="E8" s="295"/>
    </row>
    <row r="9" spans="1:5" ht="12.75" customHeight="1">
      <c r="A9" s="78"/>
      <c r="B9" s="1610"/>
      <c r="C9" s="816"/>
      <c r="D9" s="1614"/>
      <c r="E9" s="295"/>
    </row>
    <row r="10" spans="1:4" s="62" customFormat="1" ht="12.75" customHeight="1">
      <c r="A10" s="1613">
        <v>1</v>
      </c>
      <c r="B10" s="1628" t="s">
        <v>1553</v>
      </c>
      <c r="C10" s="136">
        <v>7668</v>
      </c>
      <c r="D10" s="1507">
        <v>12.944830846107097</v>
      </c>
    </row>
    <row r="11" spans="1:4" s="62" customFormat="1" ht="12.75" customHeight="1">
      <c r="A11" s="1613">
        <v>2</v>
      </c>
      <c r="B11" s="1628" t="s">
        <v>1556</v>
      </c>
      <c r="C11" s="136">
        <v>7544</v>
      </c>
      <c r="D11" s="1507">
        <v>12.735498683233168</v>
      </c>
    </row>
    <row r="12" spans="1:4" s="62" customFormat="1" ht="12.75" customHeight="1">
      <c r="A12" s="1613">
        <v>3</v>
      </c>
      <c r="B12" s="1628" t="s">
        <v>1550</v>
      </c>
      <c r="C12" s="136">
        <v>4179</v>
      </c>
      <c r="D12" s="1507">
        <v>7.054831521372138</v>
      </c>
    </row>
    <row r="13" spans="1:4" s="62" customFormat="1" ht="12.75" customHeight="1">
      <c r="A13" s="1613">
        <v>4</v>
      </c>
      <c r="B13" s="1628" t="s">
        <v>1555</v>
      </c>
      <c r="C13" s="136">
        <v>3770</v>
      </c>
      <c r="D13" s="1507">
        <v>6.3643730164089405</v>
      </c>
    </row>
    <row r="14" spans="1:4" s="62" customFormat="1" ht="12.75" customHeight="1">
      <c r="A14" s="1613">
        <v>5</v>
      </c>
      <c r="B14" s="1628" t="s">
        <v>1551</v>
      </c>
      <c r="C14" s="136">
        <v>3249</v>
      </c>
      <c r="D14" s="1507">
        <v>5.484840299817678</v>
      </c>
    </row>
    <row r="15" spans="1:4" s="62" customFormat="1" ht="12.75" customHeight="1">
      <c r="A15" s="1613">
        <v>6</v>
      </c>
      <c r="B15" s="1628" t="s">
        <v>2119</v>
      </c>
      <c r="C15" s="136">
        <v>2939</v>
      </c>
      <c r="D15" s="1507">
        <v>4.961509892632859</v>
      </c>
    </row>
    <row r="16" spans="1:4" s="62" customFormat="1" ht="12.75" customHeight="1">
      <c r="A16" s="1613">
        <v>7</v>
      </c>
      <c r="B16" s="1628" t="s">
        <v>1554</v>
      </c>
      <c r="C16" s="136">
        <v>2894</v>
      </c>
      <c r="D16" s="1507">
        <v>4.885542575460868</v>
      </c>
    </row>
    <row r="17" spans="1:4" s="62" customFormat="1" ht="12.75" customHeight="1">
      <c r="A17" s="1613">
        <v>8</v>
      </c>
      <c r="B17" s="1628" t="s">
        <v>1548</v>
      </c>
      <c r="C17" s="136">
        <v>2679</v>
      </c>
      <c r="D17" s="1507">
        <v>4.5225876156391385</v>
      </c>
    </row>
    <row r="18" spans="1:4" s="62" customFormat="1" ht="12.75" customHeight="1">
      <c r="A18" s="1613">
        <v>9</v>
      </c>
      <c r="B18" s="1628" t="s">
        <v>1544</v>
      </c>
      <c r="C18" s="136">
        <v>2321</v>
      </c>
      <c r="D18" s="1507">
        <v>3.9182254034708626</v>
      </c>
    </row>
    <row r="19" spans="1:4" s="62" customFormat="1" ht="12.75" customHeight="1">
      <c r="A19" s="1613">
        <v>10</v>
      </c>
      <c r="B19" s="1628" t="s">
        <v>1546</v>
      </c>
      <c r="C19" s="136">
        <v>2193</v>
      </c>
      <c r="D19" s="1507">
        <v>3.702140590181646</v>
      </c>
    </row>
    <row r="20" spans="1:4" s="62" customFormat="1" ht="12.75" customHeight="1">
      <c r="A20" s="1613">
        <v>11</v>
      </c>
      <c r="B20" s="1628" t="s">
        <v>1552</v>
      </c>
      <c r="C20" s="136">
        <v>1794</v>
      </c>
      <c r="D20" s="1507">
        <v>3.0285637112566683</v>
      </c>
    </row>
    <row r="21" spans="1:4" s="62" customFormat="1" ht="12.75" customHeight="1">
      <c r="A21" s="1613">
        <v>12</v>
      </c>
      <c r="B21" s="1628" t="s">
        <v>1545</v>
      </c>
      <c r="C21" s="136">
        <v>1591</v>
      </c>
      <c r="D21" s="1507">
        <v>2.6858667026808023</v>
      </c>
    </row>
    <row r="22" spans="1:4" s="62" customFormat="1" ht="12.75" customHeight="1">
      <c r="A22" s="1613">
        <v>13</v>
      </c>
      <c r="B22" s="1628" t="s">
        <v>2118</v>
      </c>
      <c r="C22" s="136">
        <v>1386</v>
      </c>
      <c r="D22" s="1507">
        <v>2.3397933688972925</v>
      </c>
    </row>
    <row r="23" spans="1:4" s="62" customFormat="1" ht="12.75" customHeight="1">
      <c r="A23" s="1613">
        <v>14</v>
      </c>
      <c r="B23" s="1628" t="s">
        <v>2108</v>
      </c>
      <c r="C23" s="136">
        <v>1349</v>
      </c>
      <c r="D23" s="1507">
        <v>2.277331352555878</v>
      </c>
    </row>
    <row r="24" spans="1:4" s="62" customFormat="1" ht="12.75" customHeight="1">
      <c r="A24" s="1613">
        <v>15</v>
      </c>
      <c r="B24" s="1628" t="s">
        <v>1540</v>
      </c>
      <c r="C24" s="136">
        <v>1316</v>
      </c>
      <c r="D24" s="1507">
        <v>2.2216219866297524</v>
      </c>
    </row>
    <row r="25" spans="1:4" s="62" customFormat="1" ht="12.75" customHeight="1">
      <c r="A25" s="1613">
        <v>16</v>
      </c>
      <c r="B25" s="1628" t="s">
        <v>2106</v>
      </c>
      <c r="C25" s="136">
        <v>1110</v>
      </c>
      <c r="D25" s="1507">
        <v>1.87386049024242</v>
      </c>
    </row>
    <row r="26" spans="1:4" s="62" customFormat="1" ht="12.75" customHeight="1">
      <c r="A26" s="1613">
        <v>17</v>
      </c>
      <c r="B26" s="1628" t="s">
        <v>1542</v>
      </c>
      <c r="C26" s="136">
        <v>1001</v>
      </c>
      <c r="D26" s="1507">
        <v>1.6898507664258222</v>
      </c>
    </row>
    <row r="27" spans="1:4" s="62" customFormat="1" ht="12.75" customHeight="1">
      <c r="A27" s="1613">
        <v>18</v>
      </c>
      <c r="B27" s="1628" t="s">
        <v>1549</v>
      </c>
      <c r="C27" s="136">
        <v>995</v>
      </c>
      <c r="D27" s="1435">
        <v>1.67972179080289</v>
      </c>
    </row>
    <row r="28" spans="1:4" s="62" customFormat="1" ht="12.75" customHeight="1">
      <c r="A28" s="1613">
        <v>19</v>
      </c>
      <c r="B28" s="1628" t="s">
        <v>1547</v>
      </c>
      <c r="C28" s="136">
        <v>962</v>
      </c>
      <c r="D28" s="1435">
        <v>1.624012424876764</v>
      </c>
    </row>
    <row r="29" spans="1:4" s="62" customFormat="1" ht="12.75" customHeight="1">
      <c r="A29" s="1613">
        <v>20</v>
      </c>
      <c r="B29" s="1628" t="s">
        <v>2105</v>
      </c>
      <c r="C29" s="136">
        <v>827</v>
      </c>
      <c r="D29" s="1435">
        <v>1.3961104733607943</v>
      </c>
    </row>
    <row r="30" spans="1:4" s="62" customFormat="1" ht="12.75" customHeight="1">
      <c r="A30" s="1613">
        <v>21</v>
      </c>
      <c r="B30" s="1628" t="s">
        <v>2117</v>
      </c>
      <c r="C30" s="136">
        <v>807</v>
      </c>
      <c r="D30" s="1435">
        <v>1.3623472212843541</v>
      </c>
    </row>
    <row r="31" spans="1:4" s="62" customFormat="1" ht="12.75" customHeight="1">
      <c r="A31" s="1613">
        <v>22</v>
      </c>
      <c r="B31" s="1628" t="s">
        <v>1541</v>
      </c>
      <c r="C31" s="136">
        <v>715</v>
      </c>
      <c r="D31" s="1435">
        <v>1.2070362617327302</v>
      </c>
    </row>
    <row r="32" spans="1:4" s="62" customFormat="1" ht="12.75" customHeight="1">
      <c r="A32" s="1613">
        <v>23</v>
      </c>
      <c r="B32" s="1628" t="s">
        <v>2116</v>
      </c>
      <c r="C32" s="136">
        <v>710</v>
      </c>
      <c r="D32" s="1435">
        <v>1.1985954487136201</v>
      </c>
    </row>
    <row r="33" spans="1:4" s="62" customFormat="1" ht="12.75" customHeight="1">
      <c r="A33" s="1613">
        <v>24</v>
      </c>
      <c r="B33" s="1628" t="s">
        <v>2104</v>
      </c>
      <c r="C33" s="136">
        <v>622</v>
      </c>
      <c r="D33" s="1435">
        <v>1.050037139577284</v>
      </c>
    </row>
    <row r="34" spans="1:4" s="62" customFormat="1" ht="12.75" customHeight="1">
      <c r="A34" s="1613">
        <v>25</v>
      </c>
      <c r="B34" s="1628" t="s">
        <v>1543</v>
      </c>
      <c r="C34" s="136">
        <v>576</v>
      </c>
      <c r="D34" s="1435">
        <v>0.9723816598014721</v>
      </c>
    </row>
    <row r="35" spans="1:5" ht="12.75" customHeight="1">
      <c r="A35" s="1611"/>
      <c r="B35" s="1627"/>
      <c r="C35" s="1332"/>
      <c r="D35" s="1295"/>
      <c r="E35" s="295"/>
    </row>
    <row r="36" spans="1:5" ht="12.75" customHeight="1">
      <c r="A36" s="1609"/>
      <c r="B36" s="1608"/>
      <c r="C36" s="1607"/>
      <c r="D36" s="1606"/>
      <c r="E36" s="295"/>
    </row>
    <row r="37" spans="1:4" s="1605" customFormat="1" ht="12.75" customHeight="1">
      <c r="A37" s="63" t="s">
        <v>2115</v>
      </c>
      <c r="C37" s="62"/>
      <c r="D37" s="62"/>
    </row>
    <row r="38" spans="1:4" s="1605" customFormat="1" ht="12.75" customHeight="1">
      <c r="A38" s="63" t="s">
        <v>2114</v>
      </c>
      <c r="C38" s="62"/>
      <c r="D38" s="62"/>
    </row>
    <row r="39" spans="1:4" s="1605" customFormat="1" ht="12.75" customHeight="1">
      <c r="A39" s="65" t="s">
        <v>2096</v>
      </c>
      <c r="C39" s="62"/>
      <c r="D39" s="62"/>
    </row>
    <row r="40" spans="1:4" s="1605" customFormat="1" ht="12.75" customHeight="1">
      <c r="A40" s="1626" t="s">
        <v>2113</v>
      </c>
      <c r="C40" s="62"/>
      <c r="D40" s="62"/>
    </row>
    <row r="41" spans="1:5" ht="12.75" customHeight="1">
      <c r="A41" s="65" t="s">
        <v>2094</v>
      </c>
      <c r="B41" s="295"/>
      <c r="C41" s="62"/>
      <c r="D41" s="62"/>
      <c r="E41" s="295"/>
    </row>
    <row r="42" spans="1:5" ht="12.75" customHeight="1">
      <c r="A42" s="65" t="s">
        <v>1708</v>
      </c>
      <c r="B42" s="295"/>
      <c r="C42" s="62"/>
      <c r="D42" s="62"/>
      <c r="E42" s="295"/>
    </row>
    <row r="44" ht="12.75">
      <c r="A44" s="160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7.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140625" defaultRowHeight="12.75"/>
  <cols>
    <col min="1" max="1" width="26.00390625" style="151" customWidth="1"/>
    <col min="2" max="3" width="8.7109375" style="152" customWidth="1"/>
    <col min="4" max="4" width="10.421875" style="152" customWidth="1"/>
    <col min="5" max="5" width="10.28125" style="152" customWidth="1"/>
    <col min="6" max="6" width="10.00390625" style="152" customWidth="1"/>
    <col min="7" max="7" width="10.28125" style="152" customWidth="1"/>
    <col min="8" max="16384" width="9.140625" style="151" customWidth="1"/>
  </cols>
  <sheetData>
    <row r="1" spans="1:7" ht="15.75" customHeight="1">
      <c r="A1" s="188" t="s">
        <v>164</v>
      </c>
      <c r="B1" s="187"/>
      <c r="C1" s="187"/>
      <c r="D1" s="187"/>
      <c r="E1" s="187"/>
      <c r="F1" s="187"/>
      <c r="G1" s="187"/>
    </row>
    <row r="2" ht="12.75" customHeight="1" thickBot="1"/>
    <row r="3" spans="1:7" ht="24" customHeight="1" thickTop="1">
      <c r="A3" s="186" t="s">
        <v>163</v>
      </c>
      <c r="B3" s="186">
        <v>1970</v>
      </c>
      <c r="C3" s="186">
        <v>1980</v>
      </c>
      <c r="D3" s="185">
        <v>1990</v>
      </c>
      <c r="E3" s="185">
        <v>2000</v>
      </c>
      <c r="F3" s="185">
        <v>2010</v>
      </c>
      <c r="G3" s="184">
        <v>2020</v>
      </c>
    </row>
    <row r="4" spans="1:6" ht="12.75" customHeight="1">
      <c r="A4" s="162"/>
      <c r="B4" s="183"/>
      <c r="C4" s="183"/>
      <c r="D4" s="182"/>
      <c r="E4" s="182"/>
      <c r="F4" s="182"/>
    </row>
    <row r="5" spans="1:7" ht="12.75" customHeight="1">
      <c r="A5" s="181" t="s">
        <v>162</v>
      </c>
      <c r="B5" s="158">
        <v>769913</v>
      </c>
      <c r="C5" s="158">
        <v>964691</v>
      </c>
      <c r="D5" s="157">
        <v>1108229</v>
      </c>
      <c r="E5" s="156">
        <v>1211537</v>
      </c>
      <c r="F5" s="180">
        <v>1360301</v>
      </c>
      <c r="G5" s="179">
        <v>1455271</v>
      </c>
    </row>
    <row r="6" spans="1:7" ht="12.75" customHeight="1">
      <c r="A6" s="162"/>
      <c r="B6" s="165"/>
      <c r="C6" s="165"/>
      <c r="D6" s="163"/>
      <c r="E6" s="164" t="s">
        <v>34</v>
      </c>
      <c r="F6" s="175"/>
      <c r="G6" s="176"/>
    </row>
    <row r="7" spans="1:7" ht="12.75" customHeight="1">
      <c r="A7" s="162" t="s">
        <v>161</v>
      </c>
      <c r="B7" s="163">
        <v>63468</v>
      </c>
      <c r="C7" s="163">
        <v>92053</v>
      </c>
      <c r="D7" s="163">
        <v>120317</v>
      </c>
      <c r="E7" s="164">
        <v>148677</v>
      </c>
      <c r="F7" s="175">
        <v>185079</v>
      </c>
      <c r="G7" s="176">
        <v>200629</v>
      </c>
    </row>
    <row r="8" spans="1:7" ht="12.75" customHeight="1">
      <c r="A8" s="162" t="s">
        <v>160</v>
      </c>
      <c r="B8" s="161" t="s">
        <v>137</v>
      </c>
      <c r="C8" s="161" t="s">
        <v>137</v>
      </c>
      <c r="D8" s="161" t="s">
        <v>137</v>
      </c>
      <c r="E8" s="161" t="s">
        <v>137</v>
      </c>
      <c r="F8" s="161" t="s">
        <v>137</v>
      </c>
      <c r="G8" s="160" t="s">
        <v>137</v>
      </c>
    </row>
    <row r="9" spans="1:9" ht="12.75" customHeight="1">
      <c r="A9" s="162" t="s">
        <v>159</v>
      </c>
      <c r="B9" s="163">
        <v>38691</v>
      </c>
      <c r="C9" s="163">
        <v>62823</v>
      </c>
      <c r="D9" s="163">
        <v>91361</v>
      </c>
      <c r="E9" s="164">
        <f>128241-4688-2569-3193-147</f>
        <v>117644</v>
      </c>
      <c r="F9" s="175">
        <v>144444</v>
      </c>
      <c r="G9" s="176">
        <v>154100</v>
      </c>
      <c r="H9" s="178"/>
      <c r="I9" s="177"/>
    </row>
    <row r="10" spans="1:9" ht="12.75" customHeight="1">
      <c r="A10" s="162" t="s">
        <v>158</v>
      </c>
      <c r="B10" s="163">
        <v>2204</v>
      </c>
      <c r="C10" s="163">
        <v>2119</v>
      </c>
      <c r="D10" s="163">
        <v>2426</v>
      </c>
      <c r="E10" s="164">
        <v>3193</v>
      </c>
      <c r="F10" s="175">
        <v>3135</v>
      </c>
      <c r="G10" s="176">
        <v>3367</v>
      </c>
      <c r="I10" s="177"/>
    </row>
    <row r="11" spans="1:7" ht="12.75" customHeight="1">
      <c r="A11" s="162" t="s">
        <v>157</v>
      </c>
      <c r="B11" s="163">
        <v>5261</v>
      </c>
      <c r="C11" s="163">
        <v>6049</v>
      </c>
      <c r="D11" s="163">
        <v>6717</v>
      </c>
      <c r="E11" s="164">
        <f>4688+2569+147</f>
        <v>7404</v>
      </c>
      <c r="F11" s="175">
        <v>7345</v>
      </c>
      <c r="G11" s="176">
        <v>7369</v>
      </c>
    </row>
    <row r="12" spans="1:7" ht="12.75" customHeight="1">
      <c r="A12" s="162" t="s">
        <v>156</v>
      </c>
      <c r="B12" s="163">
        <v>630497</v>
      </c>
      <c r="C12" s="163">
        <v>762534</v>
      </c>
      <c r="D12" s="163">
        <v>836231</v>
      </c>
      <c r="E12" s="164">
        <v>876151</v>
      </c>
      <c r="F12" s="175">
        <v>953207</v>
      </c>
      <c r="G12" s="176">
        <v>1016508</v>
      </c>
    </row>
    <row r="13" spans="1:7" ht="12.75" customHeight="1">
      <c r="A13" s="162" t="s">
        <v>155</v>
      </c>
      <c r="B13" s="163">
        <v>29524</v>
      </c>
      <c r="C13" s="163">
        <v>38856</v>
      </c>
      <c r="D13" s="163">
        <v>50947</v>
      </c>
      <c r="E13" s="164">
        <f>58463-160</f>
        <v>58303</v>
      </c>
      <c r="F13" s="175">
        <v>66921</v>
      </c>
      <c r="G13" s="176">
        <v>73214</v>
      </c>
    </row>
    <row r="14" spans="1:7" ht="12.75" customHeight="1">
      <c r="A14" s="162" t="s">
        <v>154</v>
      </c>
      <c r="B14" s="163">
        <v>237</v>
      </c>
      <c r="C14" s="163">
        <v>226</v>
      </c>
      <c r="D14" s="163">
        <v>230</v>
      </c>
      <c r="E14" s="164">
        <v>160</v>
      </c>
      <c r="F14" s="175">
        <v>170</v>
      </c>
      <c r="G14" s="174">
        <v>84</v>
      </c>
    </row>
    <row r="15" spans="1:7" ht="12.75" customHeight="1">
      <c r="A15" s="173" t="s">
        <v>153</v>
      </c>
      <c r="B15" s="163">
        <v>31</v>
      </c>
      <c r="C15" s="163">
        <v>31</v>
      </c>
      <c r="D15" s="161" t="s">
        <v>148</v>
      </c>
      <c r="E15" s="164">
        <v>5</v>
      </c>
      <c r="F15" s="172" t="s">
        <v>137</v>
      </c>
      <c r="G15" s="160" t="s">
        <v>137</v>
      </c>
    </row>
    <row r="16" spans="1:7" ht="12.75" customHeight="1">
      <c r="A16" s="171" t="s">
        <v>152</v>
      </c>
      <c r="B16" s="161" t="s">
        <v>62</v>
      </c>
      <c r="C16" s="161" t="s">
        <v>137</v>
      </c>
      <c r="D16" s="161" t="s">
        <v>137</v>
      </c>
      <c r="E16" s="164">
        <v>5</v>
      </c>
      <c r="F16" s="172" t="s">
        <v>137</v>
      </c>
      <c r="G16" s="160" t="s">
        <v>137</v>
      </c>
    </row>
    <row r="17" spans="1:7" ht="12.75" customHeight="1">
      <c r="A17" s="171" t="s">
        <v>151</v>
      </c>
      <c r="B17" s="161" t="s">
        <v>62</v>
      </c>
      <c r="C17" s="163">
        <v>4</v>
      </c>
      <c r="D17" s="161" t="s">
        <v>137</v>
      </c>
      <c r="E17" s="160" t="s">
        <v>137</v>
      </c>
      <c r="F17" s="172" t="s">
        <v>137</v>
      </c>
      <c r="G17" s="160" t="s">
        <v>137</v>
      </c>
    </row>
    <row r="18" spans="1:11" ht="12.75" customHeight="1">
      <c r="A18" s="171" t="s">
        <v>150</v>
      </c>
      <c r="B18" s="161" t="s">
        <v>62</v>
      </c>
      <c r="C18" s="163">
        <v>5</v>
      </c>
      <c r="D18" s="161" t="s">
        <v>137</v>
      </c>
      <c r="E18" s="161" t="s">
        <v>137</v>
      </c>
      <c r="F18" s="161" t="s">
        <v>137</v>
      </c>
      <c r="G18" s="160" t="s">
        <v>137</v>
      </c>
      <c r="K18" s="160"/>
    </row>
    <row r="19" spans="1:7" ht="12.75" customHeight="1">
      <c r="A19" s="171" t="s">
        <v>149</v>
      </c>
      <c r="B19" s="161" t="s">
        <v>62</v>
      </c>
      <c r="C19" s="163">
        <v>22</v>
      </c>
      <c r="D19" s="161" t="s">
        <v>148</v>
      </c>
      <c r="E19" s="161" t="s">
        <v>137</v>
      </c>
      <c r="F19" s="161" t="s">
        <v>137</v>
      </c>
      <c r="G19" s="160" t="s">
        <v>137</v>
      </c>
    </row>
    <row r="20" spans="1:7" ht="12.75" customHeight="1">
      <c r="A20" s="171" t="s">
        <v>147</v>
      </c>
      <c r="B20" s="161" t="s">
        <v>62</v>
      </c>
      <c r="C20" s="161" t="s">
        <v>137</v>
      </c>
      <c r="D20" s="161" t="s">
        <v>137</v>
      </c>
      <c r="E20" s="161" t="s">
        <v>137</v>
      </c>
      <c r="F20" s="161" t="s">
        <v>137</v>
      </c>
      <c r="G20" s="160" t="s">
        <v>137</v>
      </c>
    </row>
    <row r="21" spans="1:7" ht="12.75" customHeight="1">
      <c r="A21" s="162"/>
      <c r="B21" s="165"/>
      <c r="C21" s="165"/>
      <c r="D21" s="163"/>
      <c r="E21" s="164"/>
      <c r="F21" s="164"/>
      <c r="G21" s="164"/>
    </row>
    <row r="22" spans="1:7" ht="12.75" customHeight="1">
      <c r="A22" s="170" t="s">
        <v>146</v>
      </c>
      <c r="B22" s="163"/>
      <c r="C22" s="163"/>
      <c r="D22" s="163"/>
      <c r="E22" s="164"/>
      <c r="F22" s="164"/>
      <c r="G22" s="164"/>
    </row>
    <row r="23" spans="1:7" ht="12.75" customHeight="1">
      <c r="A23" s="169" t="s">
        <v>145</v>
      </c>
      <c r="B23" s="157">
        <v>3227</v>
      </c>
      <c r="C23" s="157">
        <v>780</v>
      </c>
      <c r="D23" s="157">
        <v>186</v>
      </c>
      <c r="E23" s="168" t="s">
        <v>62</v>
      </c>
      <c r="F23" s="167" t="s">
        <v>62</v>
      </c>
      <c r="G23" s="166" t="s">
        <v>62</v>
      </c>
    </row>
    <row r="24" spans="1:7" ht="12.75" customHeight="1">
      <c r="A24" s="162"/>
      <c r="B24" s="165"/>
      <c r="C24" s="165"/>
      <c r="D24" s="163"/>
      <c r="E24" s="164"/>
      <c r="F24" s="164"/>
      <c r="G24" s="164"/>
    </row>
    <row r="25" spans="1:7" ht="12.75" customHeight="1">
      <c r="A25" s="162" t="s">
        <v>144</v>
      </c>
      <c r="B25" s="163">
        <v>2220</v>
      </c>
      <c r="C25" s="163">
        <v>453</v>
      </c>
      <c r="D25" s="163">
        <v>13</v>
      </c>
      <c r="E25" s="161" t="s">
        <v>62</v>
      </c>
      <c r="F25" s="161" t="s">
        <v>62</v>
      </c>
      <c r="G25" s="160" t="s">
        <v>62</v>
      </c>
    </row>
    <row r="26" spans="1:7" ht="12.75" customHeight="1">
      <c r="A26" s="162" t="s">
        <v>143</v>
      </c>
      <c r="B26" s="161" t="s">
        <v>137</v>
      </c>
      <c r="C26" s="161" t="s">
        <v>137</v>
      </c>
      <c r="D26" s="161" t="s">
        <v>137</v>
      </c>
      <c r="E26" s="161" t="s">
        <v>62</v>
      </c>
      <c r="F26" s="161" t="s">
        <v>62</v>
      </c>
      <c r="G26" s="160" t="s">
        <v>62</v>
      </c>
    </row>
    <row r="27" spans="1:7" ht="12.75" customHeight="1">
      <c r="A27" s="162" t="s">
        <v>142</v>
      </c>
      <c r="B27" s="161" t="s">
        <v>137</v>
      </c>
      <c r="C27" s="161" t="s">
        <v>137</v>
      </c>
      <c r="D27" s="161" t="s">
        <v>137</v>
      </c>
      <c r="E27" s="161" t="s">
        <v>62</v>
      </c>
      <c r="F27" s="161" t="s">
        <v>62</v>
      </c>
      <c r="G27" s="160" t="s">
        <v>62</v>
      </c>
    </row>
    <row r="28" spans="1:7" ht="12.75" customHeight="1">
      <c r="A28" s="162" t="s">
        <v>141</v>
      </c>
      <c r="B28" s="161" t="s">
        <v>137</v>
      </c>
      <c r="C28" s="161" t="s">
        <v>137</v>
      </c>
      <c r="D28" s="161" t="s">
        <v>137</v>
      </c>
      <c r="E28" s="161" t="s">
        <v>62</v>
      </c>
      <c r="F28" s="161" t="s">
        <v>62</v>
      </c>
      <c r="G28" s="160" t="s">
        <v>62</v>
      </c>
    </row>
    <row r="29" spans="1:7" ht="12.75" customHeight="1">
      <c r="A29" s="162" t="s">
        <v>140</v>
      </c>
      <c r="B29" s="163">
        <v>1007</v>
      </c>
      <c r="C29" s="163">
        <v>327</v>
      </c>
      <c r="D29" s="163">
        <v>173</v>
      </c>
      <c r="E29" s="161" t="s">
        <v>62</v>
      </c>
      <c r="F29" s="161" t="s">
        <v>62</v>
      </c>
      <c r="G29" s="160" t="s">
        <v>62</v>
      </c>
    </row>
    <row r="30" spans="1:7" ht="12.75" customHeight="1">
      <c r="A30" s="162" t="s">
        <v>139</v>
      </c>
      <c r="B30" s="161" t="s">
        <v>137</v>
      </c>
      <c r="C30" s="161" t="s">
        <v>137</v>
      </c>
      <c r="D30" s="161" t="s">
        <v>137</v>
      </c>
      <c r="E30" s="161" t="s">
        <v>62</v>
      </c>
      <c r="F30" s="161" t="s">
        <v>62</v>
      </c>
      <c r="G30" s="160" t="s">
        <v>62</v>
      </c>
    </row>
    <row r="31" spans="1:7" ht="12.75" customHeight="1">
      <c r="A31" s="162" t="s">
        <v>138</v>
      </c>
      <c r="B31" s="161" t="s">
        <v>137</v>
      </c>
      <c r="C31" s="161" t="s">
        <v>137</v>
      </c>
      <c r="D31" s="161" t="s">
        <v>137</v>
      </c>
      <c r="E31" s="161" t="s">
        <v>62</v>
      </c>
      <c r="F31" s="161" t="s">
        <v>62</v>
      </c>
      <c r="G31" s="160" t="s">
        <v>62</v>
      </c>
    </row>
    <row r="32" spans="1:7" ht="12.75" customHeight="1">
      <c r="A32" s="159"/>
      <c r="B32" s="158"/>
      <c r="C32" s="158"/>
      <c r="D32" s="157"/>
      <c r="E32" s="156"/>
      <c r="F32" s="156"/>
      <c r="G32" s="156"/>
    </row>
    <row r="33" ht="12.75" customHeight="1"/>
    <row r="34" spans="1:7" s="90" customFormat="1" ht="12.75" customHeight="1">
      <c r="A34" s="155" t="s">
        <v>61</v>
      </c>
      <c r="B34" s="154"/>
      <c r="C34" s="154"/>
      <c r="D34" s="154"/>
      <c r="E34" s="154"/>
      <c r="F34" s="154"/>
      <c r="G34" s="154"/>
    </row>
    <row r="35" spans="1:7" s="90" customFormat="1" ht="12.75" customHeight="1">
      <c r="A35" s="155" t="s">
        <v>136</v>
      </c>
      <c r="B35" s="154"/>
      <c r="C35" s="154"/>
      <c r="D35" s="154"/>
      <c r="E35" s="154"/>
      <c r="F35" s="154"/>
      <c r="G35" s="154"/>
    </row>
    <row r="36" spans="1:7" s="90" customFormat="1" ht="12.75" customHeight="1">
      <c r="A36" s="155" t="s">
        <v>135</v>
      </c>
      <c r="B36" s="154"/>
      <c r="C36" s="154"/>
      <c r="D36" s="154"/>
      <c r="E36" s="154"/>
      <c r="F36" s="154"/>
      <c r="G36" s="154"/>
    </row>
    <row r="37" spans="1:7" s="90" customFormat="1" ht="12.75" customHeight="1">
      <c r="A37" s="155" t="s">
        <v>134</v>
      </c>
      <c r="B37" s="154"/>
      <c r="C37" s="154"/>
      <c r="D37" s="154"/>
      <c r="E37" s="154"/>
      <c r="F37" s="154"/>
      <c r="G37" s="154"/>
    </row>
    <row r="38" spans="1:7" s="90" customFormat="1" ht="12.75" customHeight="1">
      <c r="A38" s="155" t="s">
        <v>133</v>
      </c>
      <c r="B38" s="154"/>
      <c r="C38" s="154"/>
      <c r="D38" s="154"/>
      <c r="E38" s="154"/>
      <c r="F38" s="154"/>
      <c r="G38" s="154"/>
    </row>
    <row r="39" spans="1:7" s="90" customFormat="1" ht="12.75" customHeight="1">
      <c r="A39" s="155" t="s">
        <v>132</v>
      </c>
      <c r="B39" s="154"/>
      <c r="C39" s="154"/>
      <c r="D39" s="154"/>
      <c r="E39" s="154"/>
      <c r="F39" s="154"/>
      <c r="G39" s="154"/>
    </row>
    <row r="40" spans="1:7" s="90" customFormat="1" ht="12.75" customHeight="1">
      <c r="A40" s="155" t="s">
        <v>131</v>
      </c>
      <c r="B40" s="154"/>
      <c r="C40" s="154"/>
      <c r="D40" s="154"/>
      <c r="E40" s="154"/>
      <c r="F40" s="154"/>
      <c r="G40" s="154"/>
    </row>
    <row r="41" spans="1:7" s="90" customFormat="1" ht="12.75" customHeight="1">
      <c r="A41" s="155" t="s">
        <v>130</v>
      </c>
      <c r="B41" s="154"/>
      <c r="C41" s="154"/>
      <c r="D41" s="154"/>
      <c r="E41" s="154"/>
      <c r="F41" s="154"/>
      <c r="G41" s="154"/>
    </row>
    <row r="42" spans="1:7" s="90" customFormat="1" ht="12.75" customHeight="1">
      <c r="A42" s="153" t="s">
        <v>129</v>
      </c>
      <c r="B42" s="154"/>
      <c r="C42" s="154"/>
      <c r="D42" s="154"/>
      <c r="E42" s="154"/>
      <c r="F42" s="154"/>
      <c r="G42" s="154"/>
    </row>
    <row r="43" s="152" customFormat="1" ht="12.75" customHeight="1">
      <c r="A43" s="153" t="s">
        <v>128</v>
      </c>
    </row>
    <row r="44" s="152" customFormat="1" ht="12.75" customHeight="1">
      <c r="A44" s="153"/>
    </row>
    <row r="45" ht="12.75" customHeight="1">
      <c r="A45" s="15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8.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9.140625" defaultRowHeight="12.75"/>
  <cols>
    <col min="1" max="1" width="5.57421875" style="190" customWidth="1"/>
    <col min="2" max="2" width="9.8515625" style="190" customWidth="1"/>
    <col min="3" max="7" width="13.7109375" style="189" customWidth="1"/>
    <col min="8" max="16384" width="9.140625" style="189" customWidth="1"/>
  </cols>
  <sheetData>
    <row r="1" spans="1:7" ht="15.75" customHeight="1">
      <c r="A1" s="219" t="s">
        <v>183</v>
      </c>
      <c r="B1" s="220"/>
      <c r="C1" s="216"/>
      <c r="D1" s="216"/>
      <c r="E1" s="216"/>
      <c r="F1" s="216"/>
      <c r="G1" s="216"/>
    </row>
    <row r="2" spans="1:2" ht="12.75" customHeight="1">
      <c r="A2" s="219" t="s">
        <v>34</v>
      </c>
      <c r="B2" s="219"/>
    </row>
    <row r="3" spans="1:7" ht="12.75" customHeight="1">
      <c r="A3" s="218" t="s">
        <v>182</v>
      </c>
      <c r="B3" s="217"/>
      <c r="C3" s="216"/>
      <c r="D3" s="216"/>
      <c r="E3" s="216"/>
      <c r="F3" s="216"/>
      <c r="G3" s="216"/>
    </row>
    <row r="4" spans="1:7" ht="12.75" customHeight="1">
      <c r="A4" s="218" t="s">
        <v>181</v>
      </c>
      <c r="B4" s="217"/>
      <c r="C4" s="216"/>
      <c r="D4" s="216"/>
      <c r="E4" s="216"/>
      <c r="F4" s="216"/>
      <c r="G4" s="216"/>
    </row>
    <row r="5" spans="1:7" ht="12.75" customHeight="1">
      <c r="A5" s="218" t="s">
        <v>180</v>
      </c>
      <c r="B5" s="217"/>
      <c r="C5" s="216"/>
      <c r="D5" s="216"/>
      <c r="E5" s="216"/>
      <c r="F5" s="216"/>
      <c r="G5" s="216"/>
    </row>
    <row r="6" ht="12.75" customHeight="1" thickBot="1">
      <c r="A6" s="215"/>
    </row>
    <row r="7" spans="1:7" s="211" customFormat="1" ht="45" customHeight="1" thickTop="1">
      <c r="A7" s="1645" t="s">
        <v>179</v>
      </c>
      <c r="B7" s="1646"/>
      <c r="C7" s="214" t="s">
        <v>178</v>
      </c>
      <c r="D7" s="213" t="s">
        <v>177</v>
      </c>
      <c r="E7" s="213" t="s">
        <v>176</v>
      </c>
      <c r="F7" s="213" t="s">
        <v>175</v>
      </c>
      <c r="G7" s="212" t="s">
        <v>174</v>
      </c>
    </row>
    <row r="8" spans="1:7" ht="12.75" customHeight="1">
      <c r="A8" s="210"/>
      <c r="B8" s="204"/>
      <c r="C8" s="209"/>
      <c r="D8" s="208"/>
      <c r="E8" s="208"/>
      <c r="F8" s="208"/>
      <c r="G8" s="207"/>
    </row>
    <row r="9" spans="1:8" ht="12.75" customHeight="1">
      <c r="A9" s="205" t="s">
        <v>91</v>
      </c>
      <c r="B9" s="204" t="s">
        <v>173</v>
      </c>
      <c r="C9" s="203">
        <v>1455273</v>
      </c>
      <c r="D9" s="202">
        <v>1016506</v>
      </c>
      <c r="E9" s="201">
        <v>200631</v>
      </c>
      <c r="F9" s="200">
        <v>73294</v>
      </c>
      <c r="G9" s="199">
        <v>164842</v>
      </c>
      <c r="H9" s="199"/>
    </row>
    <row r="10" spans="1:8" ht="12.75" customHeight="1">
      <c r="A10" s="205"/>
      <c r="B10" s="204" t="s">
        <v>87</v>
      </c>
      <c r="C10" s="203">
        <v>1451043</v>
      </c>
      <c r="D10" s="202">
        <v>1012305</v>
      </c>
      <c r="E10" s="201">
        <v>200712</v>
      </c>
      <c r="F10" s="200">
        <v>73186</v>
      </c>
      <c r="G10" s="206">
        <v>164840</v>
      </c>
      <c r="H10" s="199"/>
    </row>
    <row r="11" spans="1:8" ht="12.75" customHeight="1">
      <c r="A11" s="205" t="s">
        <v>89</v>
      </c>
      <c r="B11" s="204" t="s">
        <v>87</v>
      </c>
      <c r="C11" s="203">
        <v>1447154</v>
      </c>
      <c r="D11" s="202">
        <v>1004673</v>
      </c>
      <c r="E11" s="201">
        <v>203792</v>
      </c>
      <c r="F11" s="200">
        <v>73791</v>
      </c>
      <c r="G11" s="199">
        <v>164898</v>
      </c>
      <c r="H11" s="199"/>
    </row>
    <row r="12" spans="1:8" ht="12.75" customHeight="1">
      <c r="A12" s="205" t="s">
        <v>88</v>
      </c>
      <c r="B12" s="204" t="s">
        <v>87</v>
      </c>
      <c r="C12" s="203">
        <v>1440196</v>
      </c>
      <c r="D12" s="202">
        <v>995638</v>
      </c>
      <c r="E12" s="201">
        <v>206315</v>
      </c>
      <c r="F12" s="200">
        <v>73810</v>
      </c>
      <c r="G12" s="199">
        <v>164433</v>
      </c>
      <c r="H12" s="199"/>
    </row>
    <row r="13" spans="1:7" ht="12.75" customHeight="1">
      <c r="A13" s="198"/>
      <c r="B13" s="197"/>
      <c r="C13" s="196"/>
      <c r="D13" s="195"/>
      <c r="E13" s="195"/>
      <c r="F13" s="195"/>
      <c r="G13" s="194"/>
    </row>
    <row r="14" ht="12.75" customHeight="1"/>
    <row r="15" spans="1:2" ht="12.75" customHeight="1">
      <c r="A15" s="192" t="s">
        <v>172</v>
      </c>
      <c r="B15" s="192"/>
    </row>
    <row r="16" spans="1:2" ht="12.75" customHeight="1">
      <c r="A16" s="193" t="s">
        <v>171</v>
      </c>
      <c r="B16" s="193"/>
    </row>
    <row r="17" spans="1:2" ht="12.75" customHeight="1">
      <c r="A17" s="192" t="s">
        <v>170</v>
      </c>
      <c r="B17" s="192"/>
    </row>
    <row r="18" ht="12.75" customHeight="1">
      <c r="A18" s="191" t="s">
        <v>169</v>
      </c>
    </row>
    <row r="19" ht="12.75" customHeight="1">
      <c r="A19" s="191" t="s">
        <v>168</v>
      </c>
    </row>
    <row r="20" ht="12.75" customHeight="1">
      <c r="A20" s="191" t="s">
        <v>167</v>
      </c>
    </row>
    <row r="21" spans="1:8" ht="12.75" customHeight="1">
      <c r="A21" s="191" t="s">
        <v>166</v>
      </c>
      <c r="B21" s="88"/>
      <c r="C21" s="88"/>
      <c r="D21" s="88"/>
      <c r="E21" s="88"/>
      <c r="F21" s="88"/>
      <c r="G21" s="88"/>
      <c r="H21" s="88"/>
    </row>
    <row r="22" spans="1:8" ht="12.75" customHeight="1">
      <c r="A22" s="191" t="s">
        <v>165</v>
      </c>
      <c r="B22" s="88"/>
      <c r="C22" s="88"/>
      <c r="D22" s="88"/>
      <c r="E22" s="88"/>
      <c r="F22" s="88"/>
      <c r="G22" s="88"/>
      <c r="H22" s="88"/>
    </row>
    <row r="23" spans="1:8" ht="12.75">
      <c r="A23" s="88"/>
      <c r="B23" s="88"/>
      <c r="C23" s="88"/>
      <c r="D23" s="88"/>
      <c r="E23" s="88"/>
      <c r="F23" s="88"/>
      <c r="G23" s="88"/>
      <c r="H23" s="88"/>
    </row>
  </sheetData>
  <sheetProtection/>
  <mergeCells count="1">
    <mergeCell ref="A7:B7"/>
  </mergeCells>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13.140625" style="221" customWidth="1"/>
    <col min="2" max="6" width="13.7109375" style="221" customWidth="1"/>
    <col min="7" max="16384" width="9.140625" style="221" customWidth="1"/>
  </cols>
  <sheetData>
    <row r="1" spans="1:6" ht="15.75" customHeight="1">
      <c r="A1" s="256" t="s">
        <v>199</v>
      </c>
      <c r="B1" s="254"/>
      <c r="C1" s="254"/>
      <c r="D1" s="254"/>
      <c r="E1" s="254"/>
      <c r="F1" s="254"/>
    </row>
    <row r="2" spans="1:6" ht="15.75" customHeight="1">
      <c r="A2" s="256" t="s">
        <v>198</v>
      </c>
      <c r="B2" s="254"/>
      <c r="C2" s="254"/>
      <c r="D2" s="254"/>
      <c r="E2" s="254"/>
      <c r="F2" s="254"/>
    </row>
    <row r="3" ht="12.75" customHeight="1">
      <c r="A3" s="255" t="s">
        <v>34</v>
      </c>
    </row>
    <row r="4" spans="1:6" ht="12.75" customHeight="1">
      <c r="A4" s="218" t="s">
        <v>197</v>
      </c>
      <c r="B4" s="254"/>
      <c r="C4" s="254"/>
      <c r="D4" s="254"/>
      <c r="E4" s="254"/>
      <c r="F4" s="254"/>
    </row>
    <row r="5" spans="1:6" ht="12.75" customHeight="1">
      <c r="A5" s="218" t="s">
        <v>196</v>
      </c>
      <c r="B5" s="254"/>
      <c r="C5" s="254"/>
      <c r="D5" s="254"/>
      <c r="E5" s="254"/>
      <c r="F5" s="254"/>
    </row>
    <row r="6" spans="1:6" ht="12.75" customHeight="1">
      <c r="A6" s="218" t="s">
        <v>195</v>
      </c>
      <c r="B6" s="254"/>
      <c r="C6" s="254"/>
      <c r="D6" s="254"/>
      <c r="E6" s="254"/>
      <c r="F6" s="254"/>
    </row>
    <row r="7" ht="12.75" customHeight="1" thickBot="1"/>
    <row r="8" spans="1:6" s="249" customFormat="1" ht="42.75" customHeight="1" thickTop="1">
      <c r="A8" s="253" t="s">
        <v>179</v>
      </c>
      <c r="B8" s="252" t="s">
        <v>178</v>
      </c>
      <c r="C8" s="251" t="s">
        <v>194</v>
      </c>
      <c r="D8" s="251" t="s">
        <v>193</v>
      </c>
      <c r="E8" s="251" t="s">
        <v>192</v>
      </c>
      <c r="F8" s="250" t="s">
        <v>191</v>
      </c>
    </row>
    <row r="9" spans="1:6" ht="12.75" customHeight="1">
      <c r="A9" s="248"/>
      <c r="B9" s="247"/>
      <c r="D9" s="246"/>
      <c r="F9" s="245"/>
    </row>
    <row r="10" spans="1:6" ht="12.75" customHeight="1">
      <c r="A10" s="244" t="s">
        <v>190</v>
      </c>
      <c r="B10" s="242"/>
      <c r="C10" s="241"/>
      <c r="D10" s="240"/>
      <c r="E10" s="240"/>
      <c r="F10" s="239"/>
    </row>
    <row r="11" spans="1:6" ht="12.75" customHeight="1">
      <c r="A11" s="243"/>
      <c r="B11" s="242"/>
      <c r="C11" s="241"/>
      <c r="D11" s="240"/>
      <c r="E11" s="240"/>
      <c r="F11" s="239"/>
    </row>
    <row r="12" spans="1:6" s="88" customFormat="1" ht="12.75" customHeight="1">
      <c r="A12" s="238">
        <v>2021</v>
      </c>
      <c r="B12" s="237">
        <v>-0.2680141112289536</v>
      </c>
      <c r="C12" s="236">
        <v>-0.7539229777586809</v>
      </c>
      <c r="D12" s="235">
        <v>1.5345370481087306</v>
      </c>
      <c r="E12" s="235">
        <v>0.8266608367720529</v>
      </c>
      <c r="F12" s="234">
        <v>0.03518563455471302</v>
      </c>
    </row>
    <row r="13" spans="1:6" s="88" customFormat="1" ht="12.75" customHeight="1">
      <c r="A13" s="238">
        <v>2022</v>
      </c>
      <c r="B13" s="237">
        <v>-0.4808057746445771</v>
      </c>
      <c r="C13" s="236">
        <v>-0.8992975823974514</v>
      </c>
      <c r="D13" s="235">
        <v>1.238027007929654</v>
      </c>
      <c r="E13" s="235">
        <v>0.025748397501046405</v>
      </c>
      <c r="F13" s="234">
        <v>-0.28199250445729573</v>
      </c>
    </row>
    <row r="14" spans="1:6" s="88" customFormat="1" ht="12.75" customHeight="1">
      <c r="A14" s="224"/>
      <c r="B14" s="233"/>
      <c r="C14" s="232"/>
      <c r="D14" s="231"/>
      <c r="E14" s="231"/>
      <c r="F14" s="230"/>
    </row>
    <row r="15" spans="1:6" s="88" customFormat="1" ht="12.75" customHeight="1">
      <c r="A15" s="224" t="s">
        <v>189</v>
      </c>
      <c r="B15" s="233"/>
      <c r="C15" s="232"/>
      <c r="D15" s="231"/>
      <c r="E15" s="231"/>
      <c r="F15" s="230"/>
    </row>
    <row r="16" spans="1:6" s="88" customFormat="1" ht="12.75" customHeight="1">
      <c r="A16" s="224"/>
      <c r="B16" s="233"/>
      <c r="C16" s="232"/>
      <c r="D16" s="231"/>
      <c r="E16" s="231"/>
      <c r="F16" s="230"/>
    </row>
    <row r="17" spans="1:6" s="88" customFormat="1" ht="12.75" customHeight="1">
      <c r="A17" s="224" t="s">
        <v>188</v>
      </c>
      <c r="B17" s="233">
        <v>0.8639535029065559</v>
      </c>
      <c r="C17" s="232">
        <v>0.44527582738187466</v>
      </c>
      <c r="D17" s="231">
        <v>2.0719312472488927</v>
      </c>
      <c r="E17" s="231">
        <v>1.2598198556793339</v>
      </c>
      <c r="F17" s="230">
        <v>2.411631374490475</v>
      </c>
    </row>
    <row r="18" spans="1:6" s="88" customFormat="1" ht="12.75" customHeight="1">
      <c r="A18" s="224" t="s">
        <v>187</v>
      </c>
      <c r="B18" s="233">
        <v>1.1744732358311527</v>
      </c>
      <c r="C18" s="232">
        <v>0.872543720625063</v>
      </c>
      <c r="D18" s="231">
        <v>2.1901103351243956</v>
      </c>
      <c r="E18" s="231">
        <v>1.3841913746968082</v>
      </c>
      <c r="F18" s="230">
        <v>1.8520551144494357</v>
      </c>
    </row>
    <row r="19" spans="1:6" s="88" customFormat="1" ht="12.75" customHeight="1">
      <c r="A19" s="224" t="s">
        <v>186</v>
      </c>
      <c r="B19" s="233">
        <v>0.6265157286435397</v>
      </c>
      <c r="C19" s="232">
        <v>0.5797036251971921</v>
      </c>
      <c r="D19" s="231">
        <v>0.8005388363035326</v>
      </c>
      <c r="E19" s="231">
        <v>0.8578263634266614</v>
      </c>
      <c r="F19" s="230">
        <v>0.6036495198536773</v>
      </c>
    </row>
    <row r="20" spans="1:6" ht="12.75" customHeight="1">
      <c r="A20" s="229"/>
      <c r="B20" s="228"/>
      <c r="C20" s="227"/>
      <c r="D20" s="226"/>
      <c r="E20" s="226"/>
      <c r="F20" s="225"/>
    </row>
    <row r="21" spans="1:6" ht="12.75" customHeight="1">
      <c r="A21" s="224"/>
      <c r="B21" s="223"/>
      <c r="C21" s="223"/>
      <c r="D21" s="223"/>
      <c r="E21" s="223"/>
      <c r="F21" s="223"/>
    </row>
    <row r="22" spans="1:2" s="189" customFormat="1" ht="12.75" customHeight="1">
      <c r="A22" s="193"/>
      <c r="B22" s="193"/>
    </row>
    <row r="23" spans="1:2" s="189" customFormat="1" ht="12.75" customHeight="1">
      <c r="A23" s="193" t="s">
        <v>185</v>
      </c>
      <c r="B23" s="192"/>
    </row>
    <row r="24" ht="12.75" customHeight="1">
      <c r="A24" s="192" t="s">
        <v>184</v>
      </c>
    </row>
    <row r="25" spans="1:2" ht="12.75">
      <c r="A25" s="191" t="s">
        <v>169</v>
      </c>
      <c r="B25" s="190"/>
    </row>
    <row r="26" spans="1:2" ht="12.75">
      <c r="A26" s="191" t="s">
        <v>168</v>
      </c>
      <c r="B26" s="190"/>
    </row>
    <row r="27" spans="1:2" ht="12.75">
      <c r="A27" s="191" t="s">
        <v>167</v>
      </c>
      <c r="B27" s="190"/>
    </row>
    <row r="28" spans="1:2" ht="12.75">
      <c r="A28" s="191" t="s">
        <v>166</v>
      </c>
      <c r="B28" s="190"/>
    </row>
    <row r="29" spans="1:2" ht="12.75">
      <c r="A29" s="191" t="s">
        <v>165</v>
      </c>
      <c r="B29" s="22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Liddell, Carlie E.</cp:lastModifiedBy>
  <cp:lastPrinted>2023-08-11T04:10:00Z</cp:lastPrinted>
  <dcterms:created xsi:type="dcterms:W3CDTF">1998-06-24T21:06:22Z</dcterms:created>
  <dcterms:modified xsi:type="dcterms:W3CDTF">2023-08-12T00:56:39Z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