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Titles" sheetId="1" r:id="rId1"/>
    <sheet name="Narrative" sheetId="2" r:id="rId2"/>
    <sheet name="22.01" sheetId="3" r:id="rId3"/>
    <sheet name="22.02" sheetId="4" r:id="rId4"/>
    <sheet name="22.03" sheetId="5" r:id="rId5"/>
    <sheet name="22.04" sheetId="6" r:id="rId6"/>
    <sheet name="22.05" sheetId="7" r:id="rId7"/>
    <sheet name="22.06" sheetId="8" r:id="rId8"/>
    <sheet name="22.07" sheetId="9" r:id="rId9"/>
    <sheet name="22.08" sheetId="10" r:id="rId10"/>
    <sheet name="22.09" sheetId="11" r:id="rId11"/>
  </sheets>
  <definedNames>
    <definedName name="_xlnm.Print_Area" localSheetId="3">'22.02'!$A$1:$B$99</definedName>
    <definedName name="_xlnm.Print_Area" localSheetId="4">'22.03'!$A$1:$F$41</definedName>
    <definedName name="_xlnm.Print_Area" localSheetId="6">'22.05'!$A$1:$F$64</definedName>
    <definedName name="_xlnm.Print_Area" localSheetId="7">'22.06'!$A$1:$F$29</definedName>
    <definedName name="_xlnm.Print_Area" localSheetId="8">'22.07'!$A$1:$G$51</definedName>
    <definedName name="_xlnm.Print_Titles" localSheetId="0">'Titles'!$1:$3</definedName>
  </definedNames>
  <calcPr fullCalcOnLoad="1"/>
</workbook>
</file>

<file path=xl/sharedStrings.xml><?xml version="1.0" encoding="utf-8"?>
<sst xmlns="http://schemas.openxmlformats.org/spreadsheetml/2006/main" count="428" uniqueCount="287">
  <si>
    <t>Subject</t>
  </si>
  <si>
    <t>Total capital expenditures</t>
  </si>
  <si>
    <t>Value added by manufacture</t>
  </si>
  <si>
    <t>since products of some industries are used as materials of others.</t>
  </si>
  <si>
    <t>All employees</t>
  </si>
  <si>
    <t>Production workers</t>
  </si>
  <si>
    <t>Number (1,000)</t>
  </si>
  <si>
    <r>
      <t xml:space="preserve">     Source:  U.S. Census Bureau,</t>
    </r>
    <r>
      <rPr>
        <i/>
        <sz val="10"/>
        <rFont val="Times New Roman"/>
        <family val="1"/>
      </rPr>
      <t xml:space="preserve"> Annual Survey of Manufactures, Geographic Area Statistics</t>
    </r>
    <r>
      <rPr>
        <sz val="10"/>
        <rFont val="Times New Roman"/>
        <family val="1"/>
      </rPr>
      <t xml:space="preserve"> (annual)</t>
    </r>
  </si>
  <si>
    <t>Table 22.01-- STATISTICAL SUMMARY OF MANUFACTURES (NAICS 31-33):</t>
  </si>
  <si>
    <t>[In millions of dollars unless otherwise noted. Includes only establishments of firms with payroll.</t>
  </si>
  <si>
    <t>Cost of materials</t>
  </si>
  <si>
    <t>Value of shipments</t>
  </si>
  <si>
    <t>Annual hours (1,000)</t>
  </si>
  <si>
    <t>Annual payroll</t>
  </si>
  <si>
    <t>Annual wages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</si>
  <si>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</si>
  <si>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 xml:space="preserve">     2/  Aggregate of total cost of materials and total value of shipments includes extensive duplication, </t>
  </si>
  <si>
    <t>2020 1/</t>
  </si>
  <si>
    <t xml:space="preserve">  2018 to 2021 statistics based on the 2017 North American Industry Classification System (NAICS)]</t>
  </si>
  <si>
    <t xml:space="preserve">  2016 statistics based on the 2012 North American Industry Classification System (NAICS).</t>
  </si>
  <si>
    <t>&lt;https://data.census.gov/table?q=am1831basic02&amp;g=040XX00US15&gt; accessed June 16, 2023.</t>
  </si>
  <si>
    <t xml:space="preserve">  2016 AND 2018 TO 2021</t>
  </si>
  <si>
    <t>accessed June 8, 2021.</t>
  </si>
  <si>
    <t>Geographies%3A%202017&amp;g=0400000US15&amp;hidePreview=true&amp;tid=ECNBASIC2017.EC1731BASIC&gt;</t>
  </si>
  <si>
    <t>Manufacturing%3A%20Summary%20Statistics%20for%20the%20U.S.,%20States,%20and%20Selected%20</t>
  </si>
  <si>
    <t>and Selected Geographies: 2017" &lt;https://data.census.gov/cedsci/table?q=EC1731BASIC%3A%20</t>
  </si>
  <si>
    <t xml:space="preserve">     Source:  2017 Economic Census: ECNBASIC2017, "Manufacturing: Summary Statistics for the U.S., States,</t>
  </si>
  <si>
    <t xml:space="preserve">     1/  Employees on payroll during the pay period including March 12.</t>
  </si>
  <si>
    <t xml:space="preserve">     D  Withheld to avoid disclosing data for individual companies; data are included in higher level totals.</t>
  </si>
  <si>
    <t xml:space="preserve">     All other operating expenses</t>
  </si>
  <si>
    <t xml:space="preserve">     Taxes and license fees</t>
  </si>
  <si>
    <t xml:space="preserve">     Purchased professional and technical services</t>
  </si>
  <si>
    <t xml:space="preserve">     Advertising and promotional services</t>
  </si>
  <si>
    <t xml:space="preserve">     Refuse removal (including hazardous waste) services</t>
  </si>
  <si>
    <t xml:space="preserve">     Repair and maintenance services of buildings and / or machinery</t>
  </si>
  <si>
    <t>(D)</t>
  </si>
  <si>
    <t xml:space="preserve">     Communication services</t>
  </si>
  <si>
    <t xml:space="preserve">     Data processing and other purchased computer services</t>
  </si>
  <si>
    <t xml:space="preserve">     Expensed purchases of software</t>
  </si>
  <si>
    <t xml:space="preserve">     Expensed computer hardware and other equipment</t>
  </si>
  <si>
    <t xml:space="preserve">     Temporary staff and leased employee expenses</t>
  </si>
  <si>
    <t>Total other operating expenses ($1,000)</t>
  </si>
  <si>
    <t xml:space="preserve">     Machinery and equipment</t>
  </si>
  <si>
    <t xml:space="preserve">     Buildings and other structures</t>
  </si>
  <si>
    <t>Total rental payments ($1,000)</t>
  </si>
  <si>
    <t>Depreciation charges during year ($1,000)</t>
  </si>
  <si>
    <t>Gross value of depreciable assets at end of year ($1,000)</t>
  </si>
  <si>
    <t xml:space="preserve">     Total retirements</t>
  </si>
  <si>
    <t xml:space="preserve">             All other expenditures for machinery and equipment</t>
  </si>
  <si>
    <t xml:space="preserve">             Computers and peripheral data processing equipment</t>
  </si>
  <si>
    <t xml:space="preserve">             Automobiles, trucks, etc., for highway use</t>
  </si>
  <si>
    <t xml:space="preserve">         Machinery and equipment</t>
  </si>
  <si>
    <t xml:space="preserve">         Buildings and other structures</t>
  </si>
  <si>
    <t xml:space="preserve">     Total capital expenditures (new and used)</t>
  </si>
  <si>
    <t xml:space="preserve">  at beginning of year ($1,000)</t>
  </si>
  <si>
    <t>Gross value of depreciable assets (acquisition costs)</t>
  </si>
  <si>
    <t xml:space="preserve">     Materials and supplies</t>
  </si>
  <si>
    <t xml:space="preserve">     Work-in-process</t>
  </si>
  <si>
    <t xml:space="preserve">     Finished goods</t>
  </si>
  <si>
    <t>Total inventories, end of year ($1,000)</t>
  </si>
  <si>
    <t>Item</t>
  </si>
  <si>
    <t xml:space="preserve">  (NAICS 31-33):  2017 -- Con.</t>
  </si>
  <si>
    <t>Table 22.02-- DETAILED MANUFACTURING STATISTICS</t>
  </si>
  <si>
    <t xml:space="preserve">     Continued on next page.</t>
  </si>
  <si>
    <t>Total inventories, beginning of year ($1,000)</t>
  </si>
  <si>
    <t>Value added ($1,000)</t>
  </si>
  <si>
    <t>Total value of shipments ($1,000)</t>
  </si>
  <si>
    <t>Quantity of electricity sold or transferred (1,000 kWh)</t>
  </si>
  <si>
    <t>Quantity of electricity generated (1,000 kWh)</t>
  </si>
  <si>
    <t>Quantity of electricity purchased for heat and power (1,000 kWh)</t>
  </si>
  <si>
    <t xml:space="preserve">     Contract work</t>
  </si>
  <si>
    <t xml:space="preserve">     Purchased electricity</t>
  </si>
  <si>
    <t xml:space="preserve">     Purchased fuels</t>
  </si>
  <si>
    <t xml:space="preserve">     Resales</t>
  </si>
  <si>
    <t xml:space="preserve">     Materials, parts, containers, packaging, etc., used</t>
  </si>
  <si>
    <t>Total cost of materials ($1,000)</t>
  </si>
  <si>
    <t>Production-worker annual wages ($1,000)</t>
  </si>
  <si>
    <t>Production-worker annual hours (1,000)</t>
  </si>
  <si>
    <t xml:space="preserve">     Production workers for pay period including December 12</t>
  </si>
  <si>
    <t xml:space="preserve">     Production workers for pay period including September 12</t>
  </si>
  <si>
    <t xml:space="preserve">     Production workers for pay period including June 12</t>
  </si>
  <si>
    <t xml:space="preserve">     Production workers for pay period including March 12</t>
  </si>
  <si>
    <t xml:space="preserve">         Employer's cost for other fringe benefits ($1,000)</t>
  </si>
  <si>
    <t xml:space="preserve">         Employer's cost for defined contribution plans ($1,000)</t>
  </si>
  <si>
    <t xml:space="preserve">         Employer's cost for defined benefit pension plans ($1,000)</t>
  </si>
  <si>
    <t xml:space="preserve">         Employer's cost for health insurance ($1,000)</t>
  </si>
  <si>
    <t xml:space="preserve">     Total fringe benefits</t>
  </si>
  <si>
    <t xml:space="preserve">     Annual payroll</t>
  </si>
  <si>
    <t>Total compensation ($1,000)</t>
  </si>
  <si>
    <t>All employees 1/</t>
  </si>
  <si>
    <t>All establishments</t>
  </si>
  <si>
    <t>Number of firms</t>
  </si>
  <si>
    <t>Value</t>
  </si>
  <si>
    <t>[Statistics based on the 2017 North American Industry Classification System (NAICS)]</t>
  </si>
  <si>
    <t>Table 22.02-- DETAILED MANUFACTURING STATISTICS (NAICS 31-33):  2017</t>
  </si>
  <si>
    <t>some industries are used as materials by others.</t>
  </si>
  <si>
    <t xml:space="preserve">3/  Aggregate of cost of materials and value of shipments include extensive duplication since products of </t>
  </si>
  <si>
    <t>2/  For pay period including March 12.</t>
  </si>
  <si>
    <t xml:space="preserve">     1/  Includes establishments with payroll at any time during the year.</t>
  </si>
  <si>
    <t xml:space="preserve">     NA  Not available.</t>
  </si>
  <si>
    <t>(NA)</t>
  </si>
  <si>
    <t>($1,000)</t>
  </si>
  <si>
    <t xml:space="preserve">Total capital expenditures </t>
  </si>
  <si>
    <t xml:space="preserve">Value of shipments 3/ </t>
  </si>
  <si>
    <t xml:space="preserve">Cost of materials 3/ </t>
  </si>
  <si>
    <t>Annual wages ($1,000)</t>
  </si>
  <si>
    <t>Number 2/</t>
  </si>
  <si>
    <t>Annual payroll ($1,000)</t>
  </si>
  <si>
    <t>Number</t>
  </si>
  <si>
    <t>All establishments 1/</t>
  </si>
  <si>
    <t>Kauai</t>
  </si>
  <si>
    <t>Maui</t>
  </si>
  <si>
    <t>Hawaii</t>
  </si>
  <si>
    <t>City and County of Honolulu</t>
  </si>
  <si>
    <t>State total</t>
  </si>
  <si>
    <t xml:space="preserve">  (NAICS 31-33), BY COUNTY:  2017</t>
  </si>
  <si>
    <t>Table 22.03-- STATISTICAL SUMMARY OF MANUFACTURING</t>
  </si>
  <si>
    <t xml:space="preserve"> </t>
  </si>
  <si>
    <t>2017.AM1831BASIC02&amp;nkd=YEAR~2021&gt; accessed June 16, 2023.</t>
  </si>
  <si>
    <t>&lt;https://data.census.gov/table?q=am1831basic02&amp;g=040XX00US15&amp;n=31-33:N0300.00&amp;tid=ASMAREA</t>
  </si>
  <si>
    <t>1/  For pay period including March 12.</t>
  </si>
  <si>
    <t xml:space="preserve">     D  Withheld to avoid disclosing data for individual companies.</t>
  </si>
  <si>
    <t xml:space="preserve">  (D)</t>
  </si>
  <si>
    <t>Capital expenditures</t>
  </si>
  <si>
    <t xml:space="preserve"> (D)</t>
  </si>
  <si>
    <t>($1,000)  2/</t>
  </si>
  <si>
    <t>Total value of shipments</t>
  </si>
  <si>
    <t>Total cost of materials</t>
  </si>
  <si>
    <t>Number 1/</t>
  </si>
  <si>
    <t>Fabricated metal product NAICS 332</t>
  </si>
  <si>
    <t>Non-   metallic mineral NAICS 327</t>
  </si>
  <si>
    <t>Wood product  NAICS 321</t>
  </si>
  <si>
    <t>Beverage and tobacco product  NAICS 312</t>
  </si>
  <si>
    <t>Food     NAICS 311</t>
  </si>
  <si>
    <t>Total</t>
  </si>
  <si>
    <t xml:space="preserve">  Industry Classification System (NAICS)] </t>
  </si>
  <si>
    <t>[Includes only establishments of firms with payroll. Statistics based on the 2017 North American</t>
  </si>
  <si>
    <t xml:space="preserve">  (NAICS 31-33):  2021</t>
  </si>
  <si>
    <t>Table 22.04-- MANUFACTURING, BY SELECTED INDUSTRY GROUP</t>
  </si>
  <si>
    <t>&lt;https://data.bls.gov/cew/apps/data_views/data_views.htm#tab=Tables&gt; accessed June 16, 2023.</t>
  </si>
  <si>
    <t>All Industry Aggregations, Hawaii 2022 Annual Averages"</t>
  </si>
  <si>
    <t xml:space="preserve">     Source:  U.S. Bureau of Labor Statistics, Quarterly Census of Employment and Wages, "Private,</t>
  </si>
  <si>
    <t xml:space="preserve">  Other miscellaneous</t>
  </si>
  <si>
    <t xml:space="preserve">  Medical equipment &amp; supplies</t>
  </si>
  <si>
    <t>Miscellaneous</t>
  </si>
  <si>
    <t xml:space="preserve">  Household and institutional furniture</t>
  </si>
  <si>
    <t>Furniture &amp; related product</t>
  </si>
  <si>
    <t xml:space="preserve">  Ship &amp; boat building</t>
  </si>
  <si>
    <t>Transportation equipment</t>
  </si>
  <si>
    <t>Annual wages per employee</t>
  </si>
  <si>
    <t>Total annual wages ($1,000)</t>
  </si>
  <si>
    <t>Annual average employ-ment</t>
  </si>
  <si>
    <t>Average establish-ments</t>
  </si>
  <si>
    <t>Industry</t>
  </si>
  <si>
    <t>NAICS code</t>
  </si>
  <si>
    <t xml:space="preserve">  BY SELECTED NAICS CODE:  2022 -- Con.</t>
  </si>
  <si>
    <t>Table 22.05-- MANUFACTURING EMPLOYMENT AND WAGES (NAICS 31-33),</t>
  </si>
  <si>
    <t xml:space="preserve">  Reproducing magnetic and optical media</t>
  </si>
  <si>
    <t xml:space="preserve">     and control instruments</t>
  </si>
  <si>
    <t xml:space="preserve">  Navigational, measuring, electromedical,</t>
  </si>
  <si>
    <t>Computer &amp; electronic product</t>
  </si>
  <si>
    <t>Machinery</t>
  </si>
  <si>
    <t xml:space="preserve">  Coating, engraving &amp; heat treating metals</t>
  </si>
  <si>
    <t xml:space="preserve">  Machine shops products</t>
  </si>
  <si>
    <t xml:space="preserve">  Architectural and structural metals</t>
  </si>
  <si>
    <t>Fabricated metal product</t>
  </si>
  <si>
    <t xml:space="preserve">  Other nonmetallic mineral products</t>
  </si>
  <si>
    <t xml:space="preserve">  Cement &amp; concrete product</t>
  </si>
  <si>
    <t>Nonmetallic mineral product</t>
  </si>
  <si>
    <t>Plastics &amp; rubber products</t>
  </si>
  <si>
    <t xml:space="preserve">  Soap, cleaning compound &amp; toiletry</t>
  </si>
  <si>
    <t xml:space="preserve">  Pharmaceutical and medicine</t>
  </si>
  <si>
    <t xml:space="preserve">  Basic chemical</t>
  </si>
  <si>
    <t>Chemical</t>
  </si>
  <si>
    <t>Printing &amp; related support activities</t>
  </si>
  <si>
    <t>Paper</t>
  </si>
  <si>
    <t>Wood product</t>
  </si>
  <si>
    <t xml:space="preserve">  Plywood &amp; engineered wood product</t>
  </si>
  <si>
    <t xml:space="preserve">  Other leather and allied product</t>
  </si>
  <si>
    <t>Leather and allied product</t>
  </si>
  <si>
    <t>Apparel</t>
  </si>
  <si>
    <t>Textile product mills</t>
  </si>
  <si>
    <t>Beverage and tobacco product</t>
  </si>
  <si>
    <t xml:space="preserve">  Other food</t>
  </si>
  <si>
    <t xml:space="preserve">  Bakeries &amp; tortilla</t>
  </si>
  <si>
    <t xml:space="preserve">  Animal slaughtering &amp; processing</t>
  </si>
  <si>
    <t xml:space="preserve">  Dairy product</t>
  </si>
  <si>
    <t xml:space="preserve">  Fruit &amp; vegetable preserving &amp; specialty</t>
  </si>
  <si>
    <t xml:space="preserve">  Sugar &amp; confectionery product</t>
  </si>
  <si>
    <t xml:space="preserve">  Grain and oilseed milling</t>
  </si>
  <si>
    <t>Food</t>
  </si>
  <si>
    <t xml:space="preserve">  Industry Classification System (NAICS)]</t>
  </si>
  <si>
    <t xml:space="preserve">[Includes only establishments with payroll.  Statistics based on the 2017 North American </t>
  </si>
  <si>
    <t xml:space="preserve">  BY SELECTED NAICS CODE:  2022</t>
  </si>
  <si>
    <t>accessed June 16, 2023.</t>
  </si>
  <si>
    <t>in 1997, Full Monthly Tax Reports By Year &lt;https://tax.hawaii.gov/stats/a5_3txcolrpt/&gt;</t>
  </si>
  <si>
    <r>
      <t>Source:  Hawaii State Department of Taxation, "General Excise and Use Tax B</t>
    </r>
    <r>
      <rPr>
        <b/>
        <sz val="10"/>
        <rFont val="Times New Roman"/>
        <family val="1"/>
      </rPr>
      <t>ase</t>
    </r>
    <r>
      <rPr>
        <sz val="10"/>
        <rFont val="Times New Roman"/>
        <family val="1"/>
      </rPr>
      <t>" (annual).  Beginning</t>
    </r>
  </si>
  <si>
    <t>Tax base</t>
  </si>
  <si>
    <t>Year</t>
  </si>
  <si>
    <t xml:space="preserve">  in the 12-month period ending November 30]</t>
  </si>
  <si>
    <t xml:space="preserve">  is reported the following January, hence these annual totals generally refer to income received </t>
  </si>
  <si>
    <r>
      <t xml:space="preserve"> Calendar year in which reported, </t>
    </r>
    <r>
      <rPr>
        <i/>
        <sz val="10"/>
        <rFont val="Arial"/>
        <family val="2"/>
      </rPr>
      <t>including</t>
    </r>
    <r>
      <rPr>
        <sz val="10"/>
        <rFont val="Arial"/>
        <family val="2"/>
      </rPr>
      <t xml:space="preserve"> "prior years" reports.  Income received in December </t>
    </r>
  </si>
  <si>
    <t xml:space="preserve">  were exempted from the general excise tax by Act 239, SLH 1987, effective January 1, 1988.</t>
  </si>
  <si>
    <t xml:space="preserve">  refining, and are on a cash basis accounting.  Manufactured goods shipped out of State</t>
  </si>
  <si>
    <t>[In thousands of dollars.  Data exclude sugar processing, pineapple canning, and petroleum</t>
  </si>
  <si>
    <t xml:space="preserve">  1987 TO 2022</t>
  </si>
  <si>
    <t>Table 22.06-- GENERAL EXCISE TAX BASE FOR MANUFACTURING:</t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</si>
  <si>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</si>
  <si>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</si>
  <si>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</si>
  <si>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 xml:space="preserve">    7/  Data on number of tenants not available for 10 parks: 4 on Maui, 1 on Mokokai, 4 on Oahu and 1 on Kauai.</t>
  </si>
  <si>
    <t xml:space="preserve">    6/  Data revised from original list published in Vol. 51, No. 33 (October 11, 2013), p. 18.</t>
  </si>
  <si>
    <t xml:space="preserve">    5/  Data on number of owners not available for 9 parks: 3 on Maui, 1 on Molokai, 4 on Oahu and 1 on Kauai.</t>
  </si>
  <si>
    <t xml:space="preserve">    4/  Data on number of owners not available for 7 parks: 2 on Maui, 4 on Oahu and 1 on Kauai.</t>
  </si>
  <si>
    <t xml:space="preserve">    3/  Data on number of tenants not available for 9 parks: 4 on Maui, 1 on Molokai, 3 on Oahu and 1 on Kauai.</t>
  </si>
  <si>
    <t xml:space="preserve">    2/  Data on number of owners not available for 3 parks: 1 on Maui, 1 on Oahu and 1 on Kauai.</t>
  </si>
  <si>
    <t xml:space="preserve">    1/  Data on number of tenants not available for 8 parks: 4 on Maui, 1 on Molokai, 2 on Oahu and 1 on Kauai.</t>
  </si>
  <si>
    <t xml:space="preserve">    NA  Not available.</t>
  </si>
  <si>
    <t>Number of owners  5/</t>
  </si>
  <si>
    <t>Number of tenants  7/</t>
  </si>
  <si>
    <t xml:space="preserve">  Developed acres</t>
  </si>
  <si>
    <t>Total acres</t>
  </si>
  <si>
    <t>Number of parks</t>
  </si>
  <si>
    <t>2013 6/</t>
  </si>
  <si>
    <t>Number of tenants  3/</t>
  </si>
  <si>
    <t>Number of owners  4/</t>
  </si>
  <si>
    <t>Number of owners  2/</t>
  </si>
  <si>
    <t>Number of tenants  1/</t>
  </si>
  <si>
    <t>Oahu</t>
  </si>
  <si>
    <t>Molokai</t>
  </si>
  <si>
    <r>
      <t xml:space="preserve">[Since the </t>
    </r>
    <r>
      <rPr>
        <i/>
        <sz val="10"/>
        <rFont val="Arial"/>
        <family val="2"/>
      </rPr>
      <t>2013-2014 edition, the Book of Lists</t>
    </r>
    <r>
      <rPr>
        <sz val="10"/>
        <rFont val="Arial"/>
        <family val="2"/>
      </rPr>
      <t xml:space="preserve"> does not include Industrial &amp; Technology Parks]</t>
    </r>
  </si>
  <si>
    <t xml:space="preserve">  BY ISLAND:  2010 TO 2013</t>
  </si>
  <si>
    <t>Table 22.07-- 25 LARGEST INDUSTRIAL AND HIGH-TECHNOLOGY PARKS,</t>
  </si>
  <si>
    <t>Commercial &amp; Sugar Company, records.</t>
  </si>
  <si>
    <t>Dole Food Company, records; Hawaii Agriculture Research Center, records; and Hawaiian</t>
  </si>
  <si>
    <r>
      <t xml:space="preserve">     Source:  Pineapple Growers Association of Hawaii, records; </t>
    </r>
    <r>
      <rPr>
        <i/>
        <sz val="10"/>
        <rFont val="Times New Roman"/>
        <family val="1"/>
      </rPr>
      <t>Hawaiian Sugar Manual</t>
    </r>
    <r>
      <rPr>
        <sz val="10"/>
        <rFont val="Times New Roman"/>
        <family val="1"/>
      </rPr>
      <t xml:space="preserve"> (annual); </t>
    </r>
  </si>
  <si>
    <t>3/  Hawaiian Commercial &amp; Sugar Company closed its sugar operation at the end of 2016.</t>
  </si>
  <si>
    <t>diversified farms.</t>
  </si>
  <si>
    <t>2/  Includes Dole Food Company Hawaii and Maui Gold Pineapple Company, might exclude smaller</t>
  </si>
  <si>
    <t>1/  In operation; excludes cooperatives.</t>
  </si>
  <si>
    <t>-</t>
  </si>
  <si>
    <t>ISLAND:  2022</t>
  </si>
  <si>
    <t>2/  2</t>
  </si>
  <si>
    <t>3/  1</t>
  </si>
  <si>
    <t>Mills</t>
  </si>
  <si>
    <t>Companies 1/</t>
  </si>
  <si>
    <t>Canneries</t>
  </si>
  <si>
    <t>Companies</t>
  </si>
  <si>
    <t>Sugar                                                      (December 31)</t>
  </si>
  <si>
    <t>Pineapple                                                (end of canning season)</t>
  </si>
  <si>
    <t xml:space="preserve">  COMPANIES AND MILLS, 1955 TO 2022; AND BY ISLAND:  2022</t>
  </si>
  <si>
    <t>Table 22.08-- PINEAPPLE COMPANIES AND CANNERIES, AND SUGAR</t>
  </si>
  <si>
    <t>Hawaii Agriculture Research Center, records; and Hawaiian Commercial &amp; Sugar Company, records.</t>
  </si>
  <si>
    <r>
      <t xml:space="preserve">     Source:  Hawaiian Sugar Planters' Association, </t>
    </r>
    <r>
      <rPr>
        <i/>
        <sz val="10"/>
        <rFont val="Times New Roman"/>
        <family val="1"/>
      </rPr>
      <t>Hawaiian Sugar Manual</t>
    </r>
    <r>
      <rPr>
        <sz val="10"/>
        <rFont val="Times New Roman"/>
        <family val="1"/>
      </rPr>
      <t xml:space="preserve"> (annual), and records;</t>
    </r>
  </si>
  <si>
    <t>3/  Hawaiian Commercial &amp; Sugar Company ended its sugar operation at the end of 2016.</t>
  </si>
  <si>
    <t>2/  Gay &amp; Robinson data not available.</t>
  </si>
  <si>
    <t>harvested each year.</t>
  </si>
  <si>
    <t xml:space="preserve">1/  The average growth of a crop is 22 to 26 months.  Only a portion of the total acreage in cane is </t>
  </si>
  <si>
    <t>2016  3/</t>
  </si>
  <si>
    <t>2/  40,631</t>
  </si>
  <si>
    <t>2/  973,876</t>
  </si>
  <si>
    <t>Molasses produced       (short tons)</t>
  </si>
  <si>
    <t>Equivalent refined</t>
  </si>
  <si>
    <r>
      <t>96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raw                                       value</t>
    </r>
  </si>
  <si>
    <t>Cane used for sugar (short tons)</t>
  </si>
  <si>
    <t>Harvested area 1/</t>
  </si>
  <si>
    <t>Total area</t>
  </si>
  <si>
    <t>Sugar produced                            (short tons)</t>
  </si>
  <si>
    <t>Cane land (acres)</t>
  </si>
  <si>
    <t>Table 22.09-- SUGAR AND MOLASSES PRODUCTION:  1991 TO 2016</t>
  </si>
  <si>
    <t>Sugar and Molasses Production:  1991 to 2016</t>
  </si>
  <si>
    <t>Pineapple Companies and Canneries, and Sugar Companies and Mills:  1955 to 2022; and by Island:  2022</t>
  </si>
  <si>
    <t>25 Largest Industrial and High-Technology Parks, by Island:  2010 to 2013</t>
  </si>
  <si>
    <t>General Excise Tax Base for Manufacturing:  1987 to 2022</t>
  </si>
  <si>
    <t>Manufacturing Employment and Wages (NAICS 31-33), by Selected NAICS Code:  2022</t>
  </si>
  <si>
    <t>Manufacturing, by Selected Industry Group (NAICS 31-33):  2021</t>
  </si>
  <si>
    <t>Statistical Summary of Manufacturing (NAICS 31-33), by County:  2017</t>
  </si>
  <si>
    <t>Detailed Manufacturing Statistics (NAICS 31-33):  2017</t>
  </si>
  <si>
    <t>Statistical Summary of Manufactures (NAICS 31-33):  2016 and 2018 to 2021</t>
  </si>
  <si>
    <t>Narrative</t>
  </si>
  <si>
    <t>(Click on the table number to go to corresponding table)</t>
  </si>
  <si>
    <t>Table Name</t>
  </si>
  <si>
    <t>Table Number</t>
  </si>
  <si>
    <r>
      <t xml:space="preserve">        Sources for data on this subject include the </t>
    </r>
    <r>
      <rPr>
        <i/>
        <sz val="12"/>
        <rFont val="Times New Roman"/>
        <family val="1"/>
      </rPr>
      <t>U.S. 2012 Economic Census</t>
    </r>
    <r>
      <rPr>
        <sz val="12"/>
        <rFont val="Times New Roman"/>
        <family val="1"/>
      </rPr>
      <t xml:space="preserve">, the </t>
    </r>
    <r>
      <rPr>
        <i/>
        <sz val="12"/>
        <rFont val="Times New Roman"/>
        <family val="1"/>
      </rPr>
      <t>U.S. Annual Survey of Manufactures</t>
    </r>
    <r>
      <rPr>
        <sz val="12"/>
        <rFont val="Times New Roman"/>
        <family val="1"/>
      </rPr>
      <t xml:space="preserve">, publications of the Hawaii State Department of Agriculture and the Hawaii State Department of Taxation, and the </t>
    </r>
    <r>
      <rPr>
        <i/>
        <sz val="12"/>
        <rFont val="Times New Roman"/>
        <family val="1"/>
      </rPr>
      <t>Hawaiian Sugar Manual</t>
    </r>
    <r>
      <rPr>
        <sz val="12"/>
        <rFont val="Times New Roman"/>
        <family val="1"/>
      </rPr>
      <t xml:space="preserve"> of the former Hawaiian Sugar Planters' Association, now the Hawaii Agriculture Research Center.  </t>
    </r>
    <r>
      <rPr>
        <i/>
        <sz val="12"/>
        <rFont val="Times New Roman"/>
        <family val="1"/>
      </rPr>
      <t>Historical Statistics of Hawaii,</t>
    </r>
    <r>
      <rPr>
        <sz val="12"/>
        <rFont val="Times New Roman"/>
        <family val="1"/>
      </rPr>
      <t xml:space="preserve"> Section 16, contains the figures for earlier years.  Statistics for the nation as a whole appear in Section 21 of the </t>
    </r>
    <r>
      <rPr>
        <i/>
        <sz val="12"/>
        <rFont val="Times New Roman"/>
        <family val="1"/>
      </rPr>
      <t>Statistical Abstract of the United States:  2012.</t>
    </r>
  </si>
  <si>
    <t xml:space="preserve">        This section presents statistics on the manufacturing segment of the economy, including sugar processing and pineapple canning.  Additional information on manufacturing workers appears in Sections 12 and 15.</t>
  </si>
  <si>
    <t>MANUFACTURES</t>
  </si>
  <si>
    <t>Section 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</si>
</sst>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"/>
    <numFmt numFmtId="166" formatCode="#,##0.0\ \ "/>
    <numFmt numFmtId="167" formatCode="#,##0\ \ "/>
    <numFmt numFmtId="168" formatCode="@\ \ 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@\ \ \ \ "/>
    <numFmt numFmtId="176" formatCode="#,##0.0\ "/>
    <numFmt numFmtId="177" formatCode="\ @"/>
    <numFmt numFmtId="178" formatCode="@\ \ \ "/>
    <numFmt numFmtId="179" formatCode="#,##0.00\ \ "/>
    <numFmt numFmtId="180" formatCode="\ \ \ \ \ General"/>
    <numFmt numFmtId="181" formatCode="#,##0\ \ \ "/>
    <numFmt numFmtId="182" formatCode="#,##0\ \ \ \ "/>
    <numFmt numFmtId="183" formatCode="#,##0\ "/>
    <numFmt numFmtId="184" formatCode="#,##0\ \ \ \ \ "/>
    <numFmt numFmtId="185" formatCode="\ 0"/>
    <numFmt numFmtId="186" formatCode="0.00\ \ \ \ "/>
    <numFmt numFmtId="187" formatCode="0\ \ \ \ "/>
    <numFmt numFmtId="188" formatCode="0\ \ \ \ \ \ \ \ \ \ \ "/>
    <numFmt numFmtId="189" formatCode="@\ \ \ \ \ \ \ \ \ \ \ \ "/>
    <numFmt numFmtId="190" formatCode="0\ \ \ \ \ \ \ \ \ \ \ \ "/>
    <numFmt numFmtId="191" formatCode="\ \ \ \ \ \ \ \ \ \ \ \ \ \ \ \ \ @"/>
    <numFmt numFmtId="192" formatCode="0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MS Sans Serif"/>
      <family val="2"/>
    </font>
    <font>
      <sz val="12"/>
      <color indexed="1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4" fontId="0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5" fillId="0" borderId="0">
      <alignment/>
      <protection/>
    </xf>
    <xf numFmtId="0" fontId="43" fillId="29" borderId="0" applyNumberFormat="0" applyBorder="0" applyAlignment="0" applyProtection="0"/>
    <xf numFmtId="0" fontId="1" fillId="0" borderId="0">
      <alignment horizont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166" fontId="0" fillId="0" borderId="13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7" xfId="0" applyBorder="1" applyAlignment="1">
      <alignment/>
    </xf>
    <xf numFmtId="176" fontId="0" fillId="0" borderId="13" xfId="0" applyNumberFormat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6" fontId="0" fillId="0" borderId="18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66" fontId="0" fillId="0" borderId="18" xfId="0" applyNumberFormat="1" applyBorder="1" applyAlignment="1">
      <alignment horizontal="right"/>
    </xf>
    <xf numFmtId="0" fontId="0" fillId="0" borderId="0" xfId="0" applyBorder="1" applyAlignment="1">
      <alignment/>
    </xf>
    <xf numFmtId="166" fontId="0" fillId="0" borderId="13" xfId="0" applyNumberFormat="1" applyFill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167" fontId="0" fillId="0" borderId="13" xfId="0" applyNumberFormat="1" applyBorder="1" applyAlignment="1">
      <alignment/>
    </xf>
    <xf numFmtId="168" fontId="0" fillId="0" borderId="1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49" fontId="5" fillId="0" borderId="0" xfId="54" applyNumberFormat="1">
      <alignment/>
      <protection/>
    </xf>
    <xf numFmtId="164" fontId="5" fillId="0" borderId="0" xfId="54">
      <alignment/>
      <protection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68" fontId="0" fillId="0" borderId="13" xfId="49" applyNumberFormat="1" applyFont="1" applyBorder="1" applyAlignment="1">
      <alignment horizontal="right"/>
    </xf>
    <xf numFmtId="168" fontId="0" fillId="0" borderId="24" xfId="49" applyNumberFormat="1" applyFont="1" applyBorder="1" applyAlignment="1">
      <alignment horizontal="right"/>
    </xf>
    <xf numFmtId="167" fontId="0" fillId="0" borderId="25" xfId="49" applyNumberFormat="1" applyFont="1" applyBorder="1" applyAlignment="1">
      <alignment/>
    </xf>
    <xf numFmtId="41" fontId="0" fillId="0" borderId="13" xfId="49" applyFont="1" applyBorder="1" applyAlignment="1">
      <alignment/>
    </xf>
    <xf numFmtId="182" fontId="0" fillId="0" borderId="13" xfId="49" applyNumberFormat="1" applyFont="1" applyBorder="1" applyAlignment="1">
      <alignment/>
    </xf>
    <xf numFmtId="41" fontId="0" fillId="0" borderId="24" xfId="49" applyFont="1" applyBorder="1" applyAlignment="1">
      <alignment/>
    </xf>
    <xf numFmtId="41" fontId="0" fillId="0" borderId="25" xfId="49" applyFont="1" applyBorder="1" applyAlignment="1">
      <alignment/>
    </xf>
    <xf numFmtId="167" fontId="0" fillId="0" borderId="13" xfId="49" applyNumberFormat="1" applyFont="1" applyBorder="1" applyAlignment="1">
      <alignment/>
    </xf>
    <xf numFmtId="167" fontId="0" fillId="0" borderId="24" xfId="49" applyNumberFormat="1" applyFont="1" applyBorder="1" applyAlignment="1">
      <alignment/>
    </xf>
    <xf numFmtId="41" fontId="0" fillId="0" borderId="18" xfId="49" applyFont="1" applyBorder="1" applyAlignment="1">
      <alignment/>
    </xf>
    <xf numFmtId="167" fontId="0" fillId="0" borderId="18" xfId="49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0" xfId="56">
      <alignment horizontal="center" wrapText="1"/>
      <protection/>
    </xf>
    <xf numFmtId="0" fontId="1" fillId="0" borderId="16" xfId="56" applyBorder="1">
      <alignment horizontal="center" wrapText="1"/>
      <protection/>
    </xf>
    <xf numFmtId="0" fontId="1" fillId="0" borderId="22" xfId="56" applyBorder="1">
      <alignment horizontal="center" wrapText="1"/>
      <protection/>
    </xf>
    <xf numFmtId="0" fontId="1" fillId="0" borderId="15" xfId="56" applyBorder="1">
      <alignment horizontal="center" wrapText="1"/>
      <protection/>
    </xf>
    <xf numFmtId="0" fontId="1" fillId="0" borderId="23" xfId="56" applyBorder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75">
      <alignment wrapText="1"/>
      <protection/>
    </xf>
    <xf numFmtId="0" fontId="4" fillId="0" borderId="0" xfId="75" applyAlignment="1">
      <alignment horizontal="centerContinuous" wrapText="1"/>
      <protection/>
    </xf>
    <xf numFmtId="0" fontId="4" fillId="0" borderId="0" xfId="75" applyAlignment="1">
      <alignment/>
      <protection/>
    </xf>
    <xf numFmtId="0" fontId="4" fillId="0" borderId="0" xfId="75" applyAlignment="1">
      <alignment horizontal="centerContinuous"/>
      <protection/>
    </xf>
    <xf numFmtId="0" fontId="0" fillId="0" borderId="0" xfId="69">
      <alignment/>
      <protection/>
    </xf>
    <xf numFmtId="3" fontId="0" fillId="0" borderId="0" xfId="69" applyNumberFormat="1">
      <alignment/>
      <protection/>
    </xf>
    <xf numFmtId="3" fontId="0" fillId="0" borderId="0" xfId="69" applyNumberFormat="1" applyAlignment="1">
      <alignment horizontal="center"/>
      <protection/>
    </xf>
    <xf numFmtId="49" fontId="0" fillId="0" borderId="0" xfId="69" applyNumberFormat="1" applyAlignment="1">
      <alignment horizontal="center"/>
      <protection/>
    </xf>
    <xf numFmtId="0" fontId="5" fillId="0" borderId="0" xfId="69" applyFont="1">
      <alignment/>
      <protection/>
    </xf>
    <xf numFmtId="3" fontId="8" fillId="0" borderId="0" xfId="69" applyNumberFormat="1" applyFont="1">
      <alignment/>
      <protection/>
    </xf>
    <xf numFmtId="0" fontId="8" fillId="0" borderId="0" xfId="69" applyFont="1">
      <alignment/>
      <protection/>
    </xf>
    <xf numFmtId="3" fontId="8" fillId="0" borderId="14" xfId="69" applyNumberFormat="1" applyFont="1" applyBorder="1">
      <alignment/>
      <protection/>
    </xf>
    <xf numFmtId="3" fontId="8" fillId="0" borderId="12" xfId="69" applyNumberFormat="1" applyFont="1" applyBorder="1">
      <alignment/>
      <protection/>
    </xf>
    <xf numFmtId="3" fontId="8" fillId="0" borderId="15" xfId="69" applyNumberFormat="1" applyFont="1" applyBorder="1">
      <alignment/>
      <protection/>
    </xf>
    <xf numFmtId="0" fontId="8" fillId="0" borderId="12" xfId="69" applyFont="1" applyBorder="1">
      <alignment/>
      <protection/>
    </xf>
    <xf numFmtId="167" fontId="0" fillId="0" borderId="13" xfId="49" applyNumberFormat="1" applyFont="1" applyFill="1" applyBorder="1" applyAlignment="1">
      <alignment/>
    </xf>
    <xf numFmtId="167" fontId="0" fillId="0" borderId="1" xfId="49" applyNumberFormat="1" applyFont="1" applyFill="1" applyBorder="1" applyAlignment="1">
      <alignment/>
    </xf>
    <xf numFmtId="168" fontId="0" fillId="0" borderId="1" xfId="49" applyNumberFormat="1" applyFont="1" applyFill="1" applyBorder="1" applyAlignment="1">
      <alignment horizontal="right"/>
    </xf>
    <xf numFmtId="167" fontId="0" fillId="0" borderId="18" xfId="49" applyNumberFormat="1" applyFont="1" applyFill="1" applyBorder="1" applyAlignment="1">
      <alignment/>
    </xf>
    <xf numFmtId="0" fontId="0" fillId="0" borderId="1" xfId="69" applyBorder="1">
      <alignment/>
      <protection/>
    </xf>
    <xf numFmtId="167" fontId="0" fillId="0" borderId="1" xfId="49" applyNumberFormat="1" applyFont="1" applyFill="1" applyBorder="1" applyAlignment="1">
      <alignment horizontal="left"/>
    </xf>
    <xf numFmtId="167" fontId="0" fillId="0" borderId="1" xfId="49" applyNumberFormat="1" applyFont="1" applyFill="1" applyBorder="1" applyAlignment="1">
      <alignment horizontal="left" indent="3"/>
    </xf>
    <xf numFmtId="183" fontId="0" fillId="0" borderId="1" xfId="49" applyNumberFormat="1" applyFont="1" applyFill="1" applyBorder="1" applyAlignment="1">
      <alignment/>
    </xf>
    <xf numFmtId="167" fontId="0" fillId="0" borderId="18" xfId="49" applyNumberFormat="1" applyFont="1" applyFill="1" applyBorder="1" applyAlignment="1">
      <alignment horizontal="left"/>
    </xf>
    <xf numFmtId="169" fontId="0" fillId="0" borderId="1" xfId="69" applyNumberFormat="1" applyBorder="1">
      <alignment/>
      <protection/>
    </xf>
    <xf numFmtId="41" fontId="0" fillId="0" borderId="13" xfId="49" applyFont="1" applyFill="1" applyBorder="1" applyAlignment="1">
      <alignment/>
    </xf>
    <xf numFmtId="41" fontId="0" fillId="0" borderId="1" xfId="49" applyFont="1" applyFill="1" applyBorder="1" applyAlignment="1">
      <alignment/>
    </xf>
    <xf numFmtId="168" fontId="0" fillId="0" borderId="0" xfId="49" applyNumberFormat="1" applyFont="1" applyFill="1" applyBorder="1" applyAlignment="1">
      <alignment horizontal="right"/>
    </xf>
    <xf numFmtId="182" fontId="0" fillId="0" borderId="13" xfId="49" applyNumberFormat="1" applyFont="1" applyFill="1" applyBorder="1" applyAlignment="1">
      <alignment/>
    </xf>
    <xf numFmtId="182" fontId="0" fillId="0" borderId="1" xfId="49" applyNumberFormat="1" applyFont="1" applyFill="1" applyBorder="1" applyAlignment="1">
      <alignment/>
    </xf>
    <xf numFmtId="181" fontId="0" fillId="0" borderId="1" xfId="49" applyNumberFormat="1" applyFont="1" applyFill="1" applyBorder="1" applyAlignment="1">
      <alignment/>
    </xf>
    <xf numFmtId="167" fontId="0" fillId="0" borderId="13" xfId="69" applyNumberFormat="1" applyBorder="1">
      <alignment/>
      <protection/>
    </xf>
    <xf numFmtId="167" fontId="0" fillId="0" borderId="1" xfId="69" applyNumberFormat="1" applyBorder="1">
      <alignment/>
      <protection/>
    </xf>
    <xf numFmtId="167" fontId="0" fillId="0" borderId="1" xfId="69" applyNumberFormat="1" applyBorder="1" applyAlignment="1">
      <alignment horizontal="right"/>
      <protection/>
    </xf>
    <xf numFmtId="167" fontId="0" fillId="0" borderId="18" xfId="69" applyNumberFormat="1" applyBorder="1">
      <alignment/>
      <protection/>
    </xf>
    <xf numFmtId="0" fontId="0" fillId="0" borderId="13" xfId="69" applyBorder="1">
      <alignment/>
      <protection/>
    </xf>
    <xf numFmtId="0" fontId="0" fillId="0" borderId="18" xfId="69" applyBorder="1">
      <alignment/>
      <protection/>
    </xf>
    <xf numFmtId="0" fontId="1" fillId="0" borderId="0" xfId="69" applyFont="1">
      <alignment/>
      <protection/>
    </xf>
    <xf numFmtId="0" fontId="1" fillId="0" borderId="16" xfId="69" applyFont="1" applyBorder="1" applyAlignment="1">
      <alignment horizontal="center" wrapText="1"/>
      <protection/>
    </xf>
    <xf numFmtId="0" fontId="1" fillId="0" borderId="12" xfId="69" applyFont="1" applyBorder="1" applyAlignment="1">
      <alignment horizontal="centerContinuous" wrapText="1"/>
      <protection/>
    </xf>
    <xf numFmtId="0" fontId="1" fillId="0" borderId="26" xfId="69" applyFont="1" applyBorder="1" applyAlignment="1">
      <alignment horizontal="center"/>
      <protection/>
    </xf>
    <xf numFmtId="0" fontId="1" fillId="0" borderId="27" xfId="69" applyFont="1" applyBorder="1" applyAlignment="1">
      <alignment horizontal="center" wrapText="1"/>
      <protection/>
    </xf>
    <xf numFmtId="0" fontId="8" fillId="0" borderId="11" xfId="69" applyFont="1" applyBorder="1">
      <alignment/>
      <protection/>
    </xf>
    <xf numFmtId="49" fontId="0" fillId="0" borderId="0" xfId="69" applyNumberFormat="1">
      <alignment/>
      <protection/>
    </xf>
    <xf numFmtId="0" fontId="4" fillId="0" borderId="0" xfId="69" applyFont="1">
      <alignment/>
      <protection/>
    </xf>
    <xf numFmtId="3" fontId="0" fillId="0" borderId="0" xfId="0" applyNumberFormat="1" applyAlignment="1">
      <alignment/>
    </xf>
    <xf numFmtId="0" fontId="5" fillId="0" borderId="0" xfId="0" applyFont="1" applyAlignment="1" quotePrefix="1">
      <alignment/>
    </xf>
    <xf numFmtId="181" fontId="0" fillId="0" borderId="0" xfId="0" applyNumberFormat="1" applyAlignment="1">
      <alignment/>
    </xf>
    <xf numFmtId="178" fontId="0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0" borderId="14" xfId="0" applyNumberFormat="1" applyBorder="1" applyAlignment="1">
      <alignment/>
    </xf>
    <xf numFmtId="178" fontId="0" fillId="0" borderId="12" xfId="0" applyNumberFormat="1" applyFont="1" applyBorder="1" applyAlignment="1">
      <alignment horizontal="right"/>
    </xf>
    <xf numFmtId="182" fontId="0" fillId="0" borderId="15" xfId="0" applyNumberFormat="1" applyBorder="1" applyAlignment="1">
      <alignment/>
    </xf>
    <xf numFmtId="0" fontId="0" fillId="0" borderId="12" xfId="0" applyBorder="1" applyAlignment="1">
      <alignment horizontal="left"/>
    </xf>
    <xf numFmtId="167" fontId="0" fillId="0" borderId="18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" xfId="0" applyBorder="1" applyAlignment="1">
      <alignment horizontal="left"/>
    </xf>
    <xf numFmtId="177" fontId="0" fillId="0" borderId="18" xfId="0" applyNumberFormat="1" applyFont="1" applyBorder="1" applyAlignment="1">
      <alignment/>
    </xf>
    <xf numFmtId="0" fontId="1" fillId="0" borderId="1" xfId="56" applyBorder="1">
      <alignment horizontal="center" wrapText="1"/>
      <protection/>
    </xf>
    <xf numFmtId="0" fontId="1" fillId="0" borderId="12" xfId="56" applyBorder="1">
      <alignment horizontal="center" wrapText="1"/>
      <protection/>
    </xf>
    <xf numFmtId="0" fontId="4" fillId="0" borderId="11" xfId="75" applyBorder="1">
      <alignment wrapText="1"/>
      <protection/>
    </xf>
    <xf numFmtId="167" fontId="0" fillId="0" borderId="13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167" fontId="0" fillId="0" borderId="18" xfId="0" applyNumberFormat="1" applyBorder="1" applyAlignment="1">
      <alignment horizontal="right"/>
    </xf>
    <xf numFmtId="177" fontId="0" fillId="0" borderId="18" xfId="0" applyNumberFormat="1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167" fontId="0" fillId="0" borderId="0" xfId="0" applyNumberFormat="1" applyFont="1" applyAlignment="1">
      <alignment horizontal="right"/>
    </xf>
    <xf numFmtId="167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70" fontId="0" fillId="0" borderId="1" xfId="22" applyBorder="1">
      <alignment/>
      <protection/>
    </xf>
    <xf numFmtId="181" fontId="0" fillId="0" borderId="0" xfId="0" applyNumberFormat="1" applyFont="1" applyAlignment="1">
      <alignment/>
    </xf>
    <xf numFmtId="167" fontId="0" fillId="0" borderId="14" xfId="0" applyNumberFormat="1" applyFont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172" fontId="0" fillId="0" borderId="1" xfId="22" applyNumberFormat="1" applyBorder="1">
      <alignment/>
      <protection/>
    </xf>
    <xf numFmtId="0" fontId="1" fillId="0" borderId="0" xfId="75" applyFont="1">
      <alignment wrapText="1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 applyAlignment="1">
      <alignment/>
      <protection/>
    </xf>
    <xf numFmtId="0" fontId="1" fillId="0" borderId="0" xfId="75" applyFont="1" applyAlignment="1">
      <alignment horizontal="centerContinuous"/>
      <protection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167" fontId="0" fillId="0" borderId="29" xfId="0" applyNumberFormat="1" applyBorder="1" applyAlignment="1">
      <alignment/>
    </xf>
    <xf numFmtId="185" fontId="0" fillId="0" borderId="12" xfId="0" applyNumberFormat="1" applyBorder="1" applyAlignment="1">
      <alignment/>
    </xf>
    <xf numFmtId="182" fontId="0" fillId="0" borderId="29" xfId="0" applyNumberFormat="1" applyBorder="1" applyAlignment="1">
      <alignment horizontal="right"/>
    </xf>
    <xf numFmtId="165" fontId="0" fillId="0" borderId="12" xfId="0" applyNumberFormat="1" applyBorder="1" applyAlignment="1">
      <alignment horizontal="left"/>
    </xf>
    <xf numFmtId="167" fontId="0" fillId="0" borderId="0" xfId="0" applyNumberFormat="1" applyAlignment="1">
      <alignment/>
    </xf>
    <xf numFmtId="185" fontId="0" fillId="0" borderId="24" xfId="0" applyNumberFormat="1" applyBorder="1" applyAlignment="1">
      <alignment horizontal="left"/>
    </xf>
    <xf numFmtId="185" fontId="0" fillId="0" borderId="1" xfId="0" applyNumberFormat="1" applyBorder="1" applyAlignment="1">
      <alignment horizontal="left"/>
    </xf>
    <xf numFmtId="167" fontId="0" fillId="0" borderId="25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167" fontId="0" fillId="0" borderId="30" xfId="0" applyNumberFormat="1" applyBorder="1" applyAlignment="1">
      <alignment/>
    </xf>
    <xf numFmtId="167" fontId="0" fillId="0" borderId="25" xfId="0" applyNumberFormat="1" applyBorder="1" applyAlignment="1">
      <alignment horizontal="right"/>
    </xf>
    <xf numFmtId="0" fontId="1" fillId="0" borderId="0" xfId="56" applyAlignment="1">
      <alignment horizontal="center" vertical="center" wrapText="1"/>
      <protection/>
    </xf>
    <xf numFmtId="0" fontId="1" fillId="0" borderId="22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 wrapText="1"/>
      <protection/>
    </xf>
    <xf numFmtId="0" fontId="1" fillId="0" borderId="23" xfId="56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49" fontId="0" fillId="0" borderId="0" xfId="54" applyNumberFormat="1" applyFont="1">
      <alignment/>
      <protection/>
    </xf>
    <xf numFmtId="177" fontId="0" fillId="0" borderId="0" xfId="54" applyNumberFormat="1" applyFont="1">
      <alignment/>
      <protection/>
    </xf>
    <xf numFmtId="49" fontId="0" fillId="0" borderId="0" xfId="0" applyNumberFormat="1" applyFont="1" applyAlignment="1">
      <alignment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/>
    </xf>
    <xf numFmtId="168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79" fontId="0" fillId="0" borderId="13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0" xfId="0" applyNumberFormat="1" applyBorder="1" applyAlignment="1">
      <alignment/>
    </xf>
    <xf numFmtId="186" fontId="0" fillId="0" borderId="0" xfId="0" applyNumberFormat="1" applyAlignment="1">
      <alignment/>
    </xf>
    <xf numFmtId="187" fontId="0" fillId="0" borderId="13" xfId="0" applyNumberFormat="1" applyBorder="1" applyAlignment="1">
      <alignment/>
    </xf>
    <xf numFmtId="181" fontId="0" fillId="0" borderId="18" xfId="0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1" xfId="0" applyNumberFormat="1" applyBorder="1" applyAlignment="1">
      <alignment horizontal="right"/>
    </xf>
    <xf numFmtId="182" fontId="0" fillId="0" borderId="25" xfId="0" applyNumberFormat="1" applyBorder="1" applyAlignment="1">
      <alignment/>
    </xf>
    <xf numFmtId="0" fontId="0" fillId="0" borderId="1" xfId="0" applyBorder="1" applyAlignment="1">
      <alignment horizontal="center"/>
    </xf>
    <xf numFmtId="175" fontId="0" fillId="0" borderId="1" xfId="0" applyNumberFormat="1" applyBorder="1" applyAlignment="1">
      <alignment horizontal="right"/>
    </xf>
    <xf numFmtId="175" fontId="0" fillId="0" borderId="25" xfId="0" applyNumberFormat="1" applyBorder="1" applyAlignment="1">
      <alignment horizontal="right"/>
    </xf>
    <xf numFmtId="0" fontId="1" fillId="0" borderId="16" xfId="56" applyBorder="1" applyAlignment="1">
      <alignment horizontal="center" vertical="center" wrapText="1"/>
      <protection/>
    </xf>
    <xf numFmtId="0" fontId="1" fillId="0" borderId="15" xfId="56" applyBorder="1" applyAlignment="1">
      <alignment horizontal="center" vertical="center" wrapText="1"/>
      <protection/>
    </xf>
    <xf numFmtId="188" fontId="0" fillId="0" borderId="0" xfId="0" applyNumberFormat="1" applyAlignment="1">
      <alignment horizontal="right"/>
    </xf>
    <xf numFmtId="188" fontId="0" fillId="0" borderId="1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1" xfId="0" applyNumberFormat="1" applyBorder="1" applyAlignment="1">
      <alignment horizontal="right"/>
    </xf>
    <xf numFmtId="168" fontId="0" fillId="0" borderId="0" xfId="67" applyNumberFormat="1" applyAlignment="1">
      <alignment horizontal="right"/>
      <protection/>
    </xf>
    <xf numFmtId="168" fontId="0" fillId="0" borderId="1" xfId="67" applyNumberFormat="1" applyBorder="1" applyAlignment="1">
      <alignment horizontal="right"/>
      <protection/>
    </xf>
    <xf numFmtId="168" fontId="0" fillId="0" borderId="25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89" fontId="0" fillId="0" borderId="25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188" fontId="0" fillId="0" borderId="13" xfId="0" applyNumberFormat="1" applyBorder="1" applyAlignment="1">
      <alignment/>
    </xf>
    <xf numFmtId="188" fontId="0" fillId="0" borderId="1" xfId="0" applyNumberFormat="1" applyBorder="1" applyAlignment="1">
      <alignment/>
    </xf>
    <xf numFmtId="190" fontId="0" fillId="0" borderId="25" xfId="0" applyNumberFormat="1" applyBorder="1" applyAlignment="1">
      <alignment/>
    </xf>
    <xf numFmtId="190" fontId="0" fillId="0" borderId="1" xfId="0" applyNumberFormat="1" applyBorder="1" applyAlignment="1">
      <alignment/>
    </xf>
    <xf numFmtId="168" fontId="0" fillId="0" borderId="1" xfId="0" applyNumberFormat="1" applyFont="1" applyBorder="1" applyAlignment="1" quotePrefix="1">
      <alignment horizontal="right"/>
    </xf>
    <xf numFmtId="168" fontId="0" fillId="0" borderId="0" xfId="0" applyNumberFormat="1" applyFont="1" applyAlignment="1" quotePrefix="1">
      <alignment horizontal="right"/>
    </xf>
    <xf numFmtId="165" fontId="0" fillId="0" borderId="13" xfId="0" applyNumberFormat="1" applyBorder="1" applyAlignment="1">
      <alignment/>
    </xf>
    <xf numFmtId="0" fontId="0" fillId="0" borderId="1" xfId="0" applyFont="1" applyBorder="1" applyAlignment="1">
      <alignment horizontal="left"/>
    </xf>
    <xf numFmtId="165" fontId="0" fillId="0" borderId="2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14" xfId="56" applyBorder="1" applyAlignment="1">
      <alignment horizontal="center" vertical="center" wrapText="1"/>
      <protection/>
    </xf>
    <xf numFmtId="0" fontId="1" fillId="0" borderId="31" xfId="56" applyBorder="1" applyAlignment="1">
      <alignment horizontal="centerContinuous" vertical="center" wrapText="1"/>
      <protection/>
    </xf>
    <xf numFmtId="0" fontId="1" fillId="0" borderId="31" xfId="56" applyBorder="1" applyAlignment="1">
      <alignment horizontal="centerContinuous" wrapText="1"/>
      <protection/>
    </xf>
    <xf numFmtId="0" fontId="1" fillId="0" borderId="32" xfId="56" applyBorder="1" applyAlignment="1">
      <alignment horizontal="centerContinuous" vertical="center" wrapText="1"/>
      <protection/>
    </xf>
    <xf numFmtId="0" fontId="1" fillId="0" borderId="16" xfId="56" applyBorder="1" applyAlignment="1">
      <alignment horizontal="centerContinuous" wrapText="1"/>
      <protection/>
    </xf>
    <xf numFmtId="0" fontId="1" fillId="0" borderId="33" xfId="56" applyBorder="1" applyAlignment="1">
      <alignment horizontal="center" vertical="center" wrapText="1"/>
      <protection/>
    </xf>
    <xf numFmtId="191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/>
    </xf>
    <xf numFmtId="0" fontId="0" fillId="0" borderId="0" xfId="67">
      <alignment/>
      <protection/>
    </xf>
    <xf numFmtId="0" fontId="5" fillId="0" borderId="0" xfId="67" applyFont="1">
      <alignment/>
      <protection/>
    </xf>
    <xf numFmtId="0" fontId="0" fillId="0" borderId="14" xfId="67" applyBorder="1">
      <alignment/>
      <protection/>
    </xf>
    <xf numFmtId="0" fontId="0" fillId="0" borderId="15" xfId="67" applyBorder="1">
      <alignment/>
      <protection/>
    </xf>
    <xf numFmtId="0" fontId="0" fillId="0" borderId="22" xfId="67" applyBorder="1">
      <alignment/>
      <protection/>
    </xf>
    <xf numFmtId="167" fontId="0" fillId="0" borderId="13" xfId="67" applyNumberFormat="1" applyBorder="1">
      <alignment/>
      <protection/>
    </xf>
    <xf numFmtId="167" fontId="0" fillId="0" borderId="1" xfId="67" applyNumberFormat="1" applyBorder="1">
      <alignment/>
      <protection/>
    </xf>
    <xf numFmtId="167" fontId="0" fillId="0" borderId="18" xfId="67" applyNumberFormat="1" applyBorder="1">
      <alignment/>
      <protection/>
    </xf>
    <xf numFmtId="0" fontId="0" fillId="0" borderId="0" xfId="67" applyAlignment="1">
      <alignment horizontal="left"/>
      <protection/>
    </xf>
    <xf numFmtId="0" fontId="0" fillId="0" borderId="1" xfId="67" applyBorder="1" applyAlignment="1">
      <alignment horizontal="left"/>
      <protection/>
    </xf>
    <xf numFmtId="168" fontId="0" fillId="0" borderId="13" xfId="67" applyNumberFormat="1" applyBorder="1" applyAlignment="1">
      <alignment horizontal="right"/>
      <protection/>
    </xf>
    <xf numFmtId="0" fontId="0" fillId="0" borderId="17" xfId="67" applyBorder="1">
      <alignment/>
      <protection/>
    </xf>
    <xf numFmtId="0" fontId="0" fillId="0" borderId="20" xfId="67" applyBorder="1">
      <alignment/>
      <protection/>
    </xf>
    <xf numFmtId="0" fontId="0" fillId="0" borderId="34" xfId="67" applyBorder="1">
      <alignment/>
      <protection/>
    </xf>
    <xf numFmtId="0" fontId="0" fillId="0" borderId="1" xfId="67" applyBorder="1">
      <alignment/>
      <protection/>
    </xf>
    <xf numFmtId="0" fontId="0" fillId="0" borderId="0" xfId="67" applyAlignment="1">
      <alignment horizontal="center" wrapText="1"/>
      <protection/>
    </xf>
    <xf numFmtId="0" fontId="1" fillId="0" borderId="14" xfId="56" applyBorder="1">
      <alignment horizontal="center" wrapText="1"/>
      <protection/>
    </xf>
    <xf numFmtId="0" fontId="1" fillId="0" borderId="13" xfId="56" applyBorder="1">
      <alignment horizontal="center" wrapText="1"/>
      <protection/>
    </xf>
    <xf numFmtId="0" fontId="1" fillId="0" borderId="22" xfId="56" applyBorder="1" applyAlignment="1">
      <alignment horizontal="centerContinuous" wrapText="1"/>
      <protection/>
    </xf>
    <xf numFmtId="0" fontId="1" fillId="0" borderId="14" xfId="56" applyBorder="1" applyAlignment="1">
      <alignment horizontal="centerContinuous" wrapText="1"/>
      <protection/>
    </xf>
    <xf numFmtId="0" fontId="11" fillId="0" borderId="0" xfId="0" applyFont="1" applyAlignment="1">
      <alignment/>
    </xf>
    <xf numFmtId="0" fontId="11" fillId="0" borderId="35" xfId="0" applyFont="1" applyBorder="1" applyAlignment="1">
      <alignment wrapText="1"/>
    </xf>
    <xf numFmtId="0" fontId="11" fillId="0" borderId="35" xfId="0" applyFont="1" applyBorder="1" applyAlignment="1">
      <alignment/>
    </xf>
    <xf numFmtId="0" fontId="14" fillId="0" borderId="0" xfId="71" applyFont="1" applyAlignment="1" quotePrefix="1">
      <alignment wrapText="1"/>
      <protection/>
    </xf>
    <xf numFmtId="0" fontId="12" fillId="0" borderId="0" xfId="63" applyNumberFormat="1" applyFont="1" applyAlignment="1">
      <alignment wrapText="1"/>
    </xf>
    <xf numFmtId="0" fontId="16" fillId="0" borderId="0" xfId="70" applyFont="1">
      <alignment/>
      <protection/>
    </xf>
    <xf numFmtId="0" fontId="11" fillId="0" borderId="0" xfId="67" applyFont="1" applyAlignment="1">
      <alignment wrapText="1"/>
      <protection/>
    </xf>
    <xf numFmtId="0" fontId="11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9" fillId="0" borderId="0" xfId="67" applyFont="1">
      <alignment/>
      <protection/>
    </xf>
    <xf numFmtId="192" fontId="12" fillId="0" borderId="35" xfId="62" applyNumberFormat="1" applyFont="1" applyBorder="1" applyAlignment="1" applyProtection="1" quotePrefix="1">
      <alignment horizontal="left" vertical="top"/>
      <protection/>
    </xf>
  </cellXfs>
  <cellStyles count="6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Hyperlink_Section01" xfId="62"/>
    <cellStyle name="Hyperlink_Section03_title" xfId="63"/>
    <cellStyle name="Input" xfId="64"/>
    <cellStyle name="Linked Cell" xfId="65"/>
    <cellStyle name="Neutral" xfId="66"/>
    <cellStyle name="Normal 2" xfId="67"/>
    <cellStyle name="Normal 3" xfId="68"/>
    <cellStyle name="Normal_220399" xfId="69"/>
    <cellStyle name="Normal_last year excel compiled sec02_a276" xfId="70"/>
    <cellStyle name="Normal_Section 2 Titles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240" customWidth="1"/>
    <col min="2" max="2" width="67.7109375" style="240" customWidth="1"/>
  </cols>
  <sheetData>
    <row r="1" spans="1:2" ht="31.5">
      <c r="A1" s="243" t="s">
        <v>282</v>
      </c>
      <c r="B1" s="243" t="s">
        <v>281</v>
      </c>
    </row>
    <row r="2" spans="1:2" ht="15.75">
      <c r="A2" s="243"/>
      <c r="B2" s="243"/>
    </row>
    <row r="3" spans="1:2" ht="15.75">
      <c r="A3" s="245" t="s">
        <v>280</v>
      </c>
      <c r="B3" s="243"/>
    </row>
    <row r="4" spans="1:2" ht="15.75">
      <c r="A4" s="244" t="s">
        <v>279</v>
      </c>
      <c r="B4" s="243"/>
    </row>
    <row r="5" spans="1:2" ht="31.5">
      <c r="A5" s="250">
        <v>22.01</v>
      </c>
      <c r="B5" s="241" t="s">
        <v>278</v>
      </c>
    </row>
    <row r="6" spans="1:2" ht="15.75">
      <c r="A6" s="250">
        <v>22.02</v>
      </c>
      <c r="B6" s="241" t="s">
        <v>277</v>
      </c>
    </row>
    <row r="7" spans="1:2" ht="15.75">
      <c r="A7" s="250">
        <v>22.03</v>
      </c>
      <c r="B7" s="241" t="s">
        <v>276</v>
      </c>
    </row>
    <row r="8" spans="1:2" ht="15.75">
      <c r="A8" s="250">
        <v>22.04</v>
      </c>
      <c r="B8" s="241" t="s">
        <v>275</v>
      </c>
    </row>
    <row r="9" spans="1:2" ht="31.5">
      <c r="A9" s="250">
        <v>22.05</v>
      </c>
      <c r="B9" s="241" t="s">
        <v>274</v>
      </c>
    </row>
    <row r="10" spans="1:2" ht="15.75">
      <c r="A10" s="250">
        <v>22.06</v>
      </c>
      <c r="B10" s="241" t="s">
        <v>273</v>
      </c>
    </row>
    <row r="11" spans="1:2" ht="15.75">
      <c r="A11" s="250">
        <v>22.07</v>
      </c>
      <c r="B11" s="242" t="s">
        <v>272</v>
      </c>
    </row>
    <row r="12" spans="1:2" ht="31.5">
      <c r="A12" s="250">
        <v>22.08</v>
      </c>
      <c r="B12" s="241" t="s">
        <v>271</v>
      </c>
    </row>
    <row r="13" spans="1:2" ht="15.75">
      <c r="A13" s="250">
        <v>22.09</v>
      </c>
      <c r="B13" s="241" t="s">
        <v>270</v>
      </c>
    </row>
  </sheetData>
  <sheetProtection/>
  <hyperlinks>
    <hyperlink ref="A5" location="'22.01'!A1" display="22.01"/>
    <hyperlink ref="A6" location="'22.02'!A1" display="22.02"/>
    <hyperlink ref="A7" location="'22.03'!A1" display="22.03"/>
    <hyperlink ref="A9" location="'22.05'!A1" display="22.05"/>
    <hyperlink ref="A10" location="'22.06'!A1" display="22.06"/>
    <hyperlink ref="A11" location="'22.07'!A1" display="22.07"/>
    <hyperlink ref="A12" location="'22.08'!A1" display="22.08"/>
    <hyperlink ref="A13" location="'22.09'!A1" display="22.09"/>
    <hyperlink ref="A8" location="'22.04'!A1" display="22.04"/>
    <hyperlink ref="A4" location="Narrative!A1" display="Narrative"/>
  </hyperlinks>
  <printOptions/>
  <pageMargins left="1" right="1" top="1" bottom="1" header="0.5" footer="0.5"/>
  <pageSetup horizontalDpi="600" verticalDpi="600" orientation="portrait" r:id="rId1"/>
  <headerFooter>
    <oddFooter>&amp;L&amp;"Arial,Italic"&amp;9    The State of Hawaii Data Book 2022&amp;R&amp;9      http://dbedt.hawaii.gov/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5" width="15.28125" style="0" customWidth="1"/>
  </cols>
  <sheetData>
    <row r="1" spans="1:5" ht="15.75">
      <c r="A1" s="37" t="s">
        <v>251</v>
      </c>
      <c r="B1" s="1"/>
      <c r="C1" s="1"/>
      <c r="D1" s="1"/>
      <c r="E1" s="1"/>
    </row>
    <row r="2" ht="15.75">
      <c r="A2" s="219" t="s">
        <v>250</v>
      </c>
    </row>
    <row r="3" ht="12.75" customHeight="1" thickBot="1">
      <c r="A3" s="218"/>
    </row>
    <row r="4" spans="1:5" s="211" customFormat="1" ht="34.5" customHeight="1" thickTop="1">
      <c r="A4" s="217"/>
      <c r="B4" s="216" t="s">
        <v>249</v>
      </c>
      <c r="C4" s="215"/>
      <c r="D4" s="214" t="s">
        <v>248</v>
      </c>
      <c r="E4" s="213"/>
    </row>
    <row r="5" spans="1:5" s="211" customFormat="1" ht="24" customHeight="1">
      <c r="A5" s="165" t="s">
        <v>198</v>
      </c>
      <c r="B5" s="212" t="s">
        <v>247</v>
      </c>
      <c r="C5" s="167" t="s">
        <v>246</v>
      </c>
      <c r="D5" s="165" t="s">
        <v>245</v>
      </c>
      <c r="E5" s="212" t="s">
        <v>244</v>
      </c>
    </row>
    <row r="6" spans="1:5" ht="12.75" customHeight="1">
      <c r="A6" s="3"/>
      <c r="B6" s="198"/>
      <c r="C6" s="209"/>
      <c r="D6" s="198"/>
      <c r="E6" s="210"/>
    </row>
    <row r="7" spans="1:5" ht="12.75">
      <c r="A7" s="127">
        <v>1955</v>
      </c>
      <c r="B7" s="198">
        <v>10</v>
      </c>
      <c r="C7" s="209">
        <v>8</v>
      </c>
      <c r="D7" s="198">
        <v>28</v>
      </c>
      <c r="E7" s="210">
        <v>26</v>
      </c>
    </row>
    <row r="8" spans="1:5" ht="12.75">
      <c r="A8" s="127">
        <v>1960</v>
      </c>
      <c r="B8" s="198">
        <v>8</v>
      </c>
      <c r="C8" s="209">
        <v>9</v>
      </c>
      <c r="D8" s="198">
        <v>27</v>
      </c>
      <c r="E8" s="210">
        <v>27</v>
      </c>
    </row>
    <row r="9" spans="1:5" ht="12.75">
      <c r="A9" s="127">
        <v>1965</v>
      </c>
      <c r="B9" s="198">
        <v>6</v>
      </c>
      <c r="C9" s="209">
        <v>6</v>
      </c>
      <c r="D9" s="198">
        <v>25</v>
      </c>
      <c r="E9" s="210">
        <v>27</v>
      </c>
    </row>
    <row r="10" spans="1:5" ht="12.75">
      <c r="A10" s="127">
        <v>1970</v>
      </c>
      <c r="B10" s="198">
        <v>4</v>
      </c>
      <c r="C10" s="209">
        <v>4</v>
      </c>
      <c r="D10" s="198">
        <v>23</v>
      </c>
      <c r="E10" s="210">
        <v>26</v>
      </c>
    </row>
    <row r="11" spans="1:5" ht="12.75">
      <c r="A11" s="127">
        <v>1975</v>
      </c>
      <c r="B11" s="198">
        <v>3</v>
      </c>
      <c r="C11" s="209">
        <v>3</v>
      </c>
      <c r="D11" s="198">
        <v>16</v>
      </c>
      <c r="E11" s="210">
        <v>17</v>
      </c>
    </row>
    <row r="12" spans="1:5" ht="12.75">
      <c r="A12" s="127">
        <v>1980</v>
      </c>
      <c r="B12" s="198">
        <v>3</v>
      </c>
      <c r="C12" s="209">
        <v>3</v>
      </c>
      <c r="D12" s="198">
        <v>15</v>
      </c>
      <c r="E12" s="207">
        <v>14</v>
      </c>
    </row>
    <row r="13" spans="1:5" ht="12.75">
      <c r="A13" s="127">
        <v>1985</v>
      </c>
      <c r="B13" s="198">
        <v>3</v>
      </c>
      <c r="C13" s="209">
        <v>2</v>
      </c>
      <c r="D13" s="198">
        <v>14</v>
      </c>
      <c r="E13" s="210">
        <v>12</v>
      </c>
    </row>
    <row r="14" spans="1:5" ht="12.75">
      <c r="A14" s="127">
        <v>1990</v>
      </c>
      <c r="B14" s="198">
        <v>4</v>
      </c>
      <c r="C14" s="209">
        <v>2</v>
      </c>
      <c r="D14" s="198">
        <v>12</v>
      </c>
      <c r="E14" s="210">
        <v>12</v>
      </c>
    </row>
    <row r="15" spans="1:5" ht="12.75">
      <c r="A15" s="127">
        <v>1995</v>
      </c>
      <c r="B15" s="198">
        <v>3</v>
      </c>
      <c r="C15" s="209">
        <v>1</v>
      </c>
      <c r="D15" s="198">
        <v>8</v>
      </c>
      <c r="E15" s="207">
        <v>10</v>
      </c>
    </row>
    <row r="16" spans="1:5" ht="12.75" customHeight="1">
      <c r="A16" s="127">
        <v>2000</v>
      </c>
      <c r="B16" s="198">
        <v>3</v>
      </c>
      <c r="C16" s="209">
        <v>1</v>
      </c>
      <c r="D16" s="198">
        <v>3</v>
      </c>
      <c r="E16" s="207">
        <v>4</v>
      </c>
    </row>
    <row r="17" spans="1:5" ht="12.75" customHeight="1">
      <c r="A17" s="127">
        <v>2005</v>
      </c>
      <c r="B17" s="198">
        <v>3</v>
      </c>
      <c r="C17" s="209">
        <v>1</v>
      </c>
      <c r="D17" s="198">
        <v>2</v>
      </c>
      <c r="E17" s="207">
        <v>2</v>
      </c>
    </row>
    <row r="18" spans="1:5" ht="12.75">
      <c r="A18" s="127"/>
      <c r="B18" s="204"/>
      <c r="C18" s="203"/>
      <c r="D18" s="202"/>
      <c r="E18" s="201"/>
    </row>
    <row r="19" spans="1:5" ht="12.75">
      <c r="A19" s="127">
        <v>2007</v>
      </c>
      <c r="B19" s="198">
        <v>2</v>
      </c>
      <c r="C19" s="197" t="s">
        <v>240</v>
      </c>
      <c r="D19" s="198">
        <v>2</v>
      </c>
      <c r="E19" s="207">
        <v>2</v>
      </c>
    </row>
    <row r="20" spans="1:5" ht="12.75">
      <c r="A20" s="127">
        <v>2008</v>
      </c>
      <c r="B20" s="198">
        <v>2</v>
      </c>
      <c r="C20" s="197" t="s">
        <v>240</v>
      </c>
      <c r="D20" s="198">
        <v>2</v>
      </c>
      <c r="E20" s="207">
        <v>2</v>
      </c>
    </row>
    <row r="21" spans="1:5" ht="12.75">
      <c r="A21" s="127">
        <v>2009</v>
      </c>
      <c r="B21" s="198">
        <v>2</v>
      </c>
      <c r="C21" s="197" t="s">
        <v>240</v>
      </c>
      <c r="D21" s="198">
        <v>1</v>
      </c>
      <c r="E21" s="207">
        <v>1</v>
      </c>
    </row>
    <row r="22" spans="1:5" ht="12.75">
      <c r="A22" s="208">
        <v>2010</v>
      </c>
      <c r="B22" s="205" t="s">
        <v>242</v>
      </c>
      <c r="C22" s="197" t="s">
        <v>240</v>
      </c>
      <c r="D22" s="198">
        <v>1</v>
      </c>
      <c r="E22" s="207">
        <v>1</v>
      </c>
    </row>
    <row r="23" spans="1:5" ht="12.75">
      <c r="A23" s="127">
        <v>2011</v>
      </c>
      <c r="B23" s="205" t="s">
        <v>242</v>
      </c>
      <c r="C23" s="197" t="s">
        <v>240</v>
      </c>
      <c r="D23" s="198">
        <v>1</v>
      </c>
      <c r="E23" s="207">
        <v>1</v>
      </c>
    </row>
    <row r="24" spans="1:5" ht="12.75">
      <c r="A24" s="208">
        <v>2012</v>
      </c>
      <c r="B24" s="205" t="s">
        <v>242</v>
      </c>
      <c r="C24" s="197" t="s">
        <v>240</v>
      </c>
      <c r="D24" s="198">
        <v>1</v>
      </c>
      <c r="E24" s="207">
        <v>1</v>
      </c>
    </row>
    <row r="25" spans="1:5" ht="12.75">
      <c r="A25" s="127">
        <v>2013</v>
      </c>
      <c r="B25" s="205" t="s">
        <v>242</v>
      </c>
      <c r="C25" s="197" t="s">
        <v>240</v>
      </c>
      <c r="D25" s="198">
        <v>1</v>
      </c>
      <c r="E25" s="207">
        <v>1</v>
      </c>
    </row>
    <row r="26" spans="1:5" ht="12.75">
      <c r="A26" s="127">
        <v>2014</v>
      </c>
      <c r="B26" s="205" t="s">
        <v>242</v>
      </c>
      <c r="C26" s="197" t="s">
        <v>240</v>
      </c>
      <c r="D26" s="198">
        <v>1</v>
      </c>
      <c r="E26" s="207">
        <v>1</v>
      </c>
    </row>
    <row r="27" spans="1:5" ht="12.75">
      <c r="A27" s="127">
        <v>2015</v>
      </c>
      <c r="B27" s="205" t="s">
        <v>242</v>
      </c>
      <c r="C27" s="197" t="s">
        <v>240</v>
      </c>
      <c r="D27" s="198">
        <v>1</v>
      </c>
      <c r="E27" s="207">
        <v>1</v>
      </c>
    </row>
    <row r="28" spans="1:5" ht="12.75">
      <c r="A28" s="127">
        <v>2016</v>
      </c>
      <c r="B28" s="205" t="s">
        <v>242</v>
      </c>
      <c r="C28" s="197" t="s">
        <v>240</v>
      </c>
      <c r="D28" s="205" t="s">
        <v>243</v>
      </c>
      <c r="E28" s="206" t="s">
        <v>243</v>
      </c>
    </row>
    <row r="29" spans="1:5" ht="12.75">
      <c r="A29" s="127">
        <v>2017</v>
      </c>
      <c r="B29" s="205" t="s">
        <v>242</v>
      </c>
      <c r="C29" s="197" t="s">
        <v>240</v>
      </c>
      <c r="D29" s="196" t="s">
        <v>240</v>
      </c>
      <c r="E29" s="195" t="s">
        <v>240</v>
      </c>
    </row>
    <row r="30" spans="1:5" ht="12.75">
      <c r="A30" s="127">
        <v>2018</v>
      </c>
      <c r="B30" s="205" t="s">
        <v>242</v>
      </c>
      <c r="C30" s="197" t="s">
        <v>240</v>
      </c>
      <c r="D30" s="196" t="s">
        <v>240</v>
      </c>
      <c r="E30" s="195" t="s">
        <v>240</v>
      </c>
    </row>
    <row r="31" spans="1:5" ht="12.75">
      <c r="A31" s="127">
        <v>2019</v>
      </c>
      <c r="B31" s="205" t="s">
        <v>242</v>
      </c>
      <c r="C31" s="197" t="s">
        <v>240</v>
      </c>
      <c r="D31" s="196" t="s">
        <v>240</v>
      </c>
      <c r="E31" s="195" t="s">
        <v>240</v>
      </c>
    </row>
    <row r="32" spans="1:5" ht="12.75">
      <c r="A32" s="127">
        <v>2020</v>
      </c>
      <c r="B32" s="205" t="s">
        <v>242</v>
      </c>
      <c r="C32" s="197" t="s">
        <v>240</v>
      </c>
      <c r="D32" s="196" t="s">
        <v>240</v>
      </c>
      <c r="E32" s="195" t="s">
        <v>240</v>
      </c>
    </row>
    <row r="33" spans="1:5" ht="12.75">
      <c r="A33" s="127">
        <v>2021</v>
      </c>
      <c r="B33" s="205" t="s">
        <v>242</v>
      </c>
      <c r="C33" s="197" t="s">
        <v>240</v>
      </c>
      <c r="D33" s="196" t="s">
        <v>240</v>
      </c>
      <c r="E33" s="195" t="s">
        <v>240</v>
      </c>
    </row>
    <row r="34" spans="1:5" ht="12.75">
      <c r="A34" s="127">
        <v>2022</v>
      </c>
      <c r="B34" s="205" t="s">
        <v>242</v>
      </c>
      <c r="C34" s="197" t="s">
        <v>240</v>
      </c>
      <c r="D34" s="196" t="s">
        <v>240</v>
      </c>
      <c r="E34" s="195" t="s">
        <v>240</v>
      </c>
    </row>
    <row r="35" spans="1:5" ht="12.75" customHeight="1">
      <c r="A35" s="127"/>
      <c r="B35" s="204"/>
      <c r="C35" s="203"/>
      <c r="D35" s="202"/>
      <c r="E35" s="201"/>
    </row>
    <row r="36" spans="1:5" ht="12.75" customHeight="1">
      <c r="A36" s="200" t="s">
        <v>241</v>
      </c>
      <c r="B36" s="194"/>
      <c r="C36" s="199"/>
      <c r="D36" s="192"/>
      <c r="E36" s="191"/>
    </row>
    <row r="37" spans="1:5" ht="12.75" customHeight="1">
      <c r="A37" s="3"/>
      <c r="B37" s="194"/>
      <c r="C37" s="199"/>
      <c r="D37" s="192"/>
      <c r="E37" s="191"/>
    </row>
    <row r="38" spans="1:5" ht="12.75" customHeight="1">
      <c r="A38" s="3" t="s">
        <v>112</v>
      </c>
      <c r="B38" s="174" t="s">
        <v>240</v>
      </c>
      <c r="C38" s="197" t="s">
        <v>240</v>
      </c>
      <c r="D38" s="196" t="s">
        <v>240</v>
      </c>
      <c r="E38" s="195" t="s">
        <v>240</v>
      </c>
    </row>
    <row r="39" spans="1:5" ht="12.75" customHeight="1">
      <c r="A39" s="3" t="s">
        <v>111</v>
      </c>
      <c r="B39" s="198">
        <v>1</v>
      </c>
      <c r="C39" s="197" t="s">
        <v>240</v>
      </c>
      <c r="D39" s="196" t="s">
        <v>240</v>
      </c>
      <c r="E39" s="195" t="s">
        <v>240</v>
      </c>
    </row>
    <row r="40" spans="1:5" ht="12.75" customHeight="1">
      <c r="A40" s="3" t="s">
        <v>228</v>
      </c>
      <c r="B40" s="198">
        <v>1</v>
      </c>
      <c r="C40" s="197" t="s">
        <v>240</v>
      </c>
      <c r="D40" s="196" t="s">
        <v>240</v>
      </c>
      <c r="E40" s="195" t="s">
        <v>240</v>
      </c>
    </row>
    <row r="41" spans="1:5" ht="12.75" customHeight="1">
      <c r="A41" s="3" t="s">
        <v>110</v>
      </c>
      <c r="B41" s="174" t="s">
        <v>240</v>
      </c>
      <c r="C41" s="197" t="s">
        <v>240</v>
      </c>
      <c r="D41" s="196" t="s">
        <v>240</v>
      </c>
      <c r="E41" s="195" t="s">
        <v>240</v>
      </c>
    </row>
    <row r="42" spans="1:5" ht="12.75">
      <c r="A42" s="3"/>
      <c r="B42" s="194"/>
      <c r="C42" s="193"/>
      <c r="D42" s="192"/>
      <c r="E42" s="191"/>
    </row>
    <row r="43" spans="1:5" ht="12.75" customHeight="1">
      <c r="A43" s="38"/>
      <c r="B43" s="38"/>
      <c r="C43" s="38"/>
      <c r="D43" s="38"/>
      <c r="E43" s="38"/>
    </row>
    <row r="44" spans="1:5" ht="12.75">
      <c r="A44" s="49" t="s">
        <v>239</v>
      </c>
      <c r="B44" s="5"/>
      <c r="C44" s="5"/>
      <c r="D44" s="5"/>
      <c r="E44" s="5"/>
    </row>
    <row r="45" spans="1:5" ht="12.75">
      <c r="A45" s="49" t="s">
        <v>238</v>
      </c>
      <c r="B45" s="5"/>
      <c r="C45" s="5"/>
      <c r="D45" s="5"/>
      <c r="E45" s="5"/>
    </row>
    <row r="46" spans="1:5" ht="12.75">
      <c r="A46" s="48" t="s">
        <v>237</v>
      </c>
      <c r="B46" s="5"/>
      <c r="C46" s="5"/>
      <c r="D46" s="5"/>
      <c r="E46" s="5"/>
    </row>
    <row r="47" spans="1:5" ht="12.75">
      <c r="A47" s="49" t="s">
        <v>236</v>
      </c>
      <c r="B47" s="5"/>
      <c r="C47" s="5"/>
      <c r="D47" s="5"/>
      <c r="E47" s="5"/>
    </row>
    <row r="48" spans="1:5" ht="12.75">
      <c r="A48" s="48" t="s">
        <v>235</v>
      </c>
      <c r="B48" s="5"/>
      <c r="C48" s="5"/>
      <c r="D48" s="5"/>
      <c r="E48" s="5"/>
    </row>
    <row r="49" spans="1:5" ht="12.75">
      <c r="A49" s="48" t="s">
        <v>234</v>
      </c>
      <c r="B49" s="5"/>
      <c r="C49" s="5"/>
      <c r="D49" s="5"/>
      <c r="E49" s="5"/>
    </row>
    <row r="50" ht="12.75" customHeight="1">
      <c r="A50" s="48" t="s">
        <v>233</v>
      </c>
    </row>
  </sheetData>
  <sheetProtection/>
  <printOptions/>
  <pageMargins left="1" right="1" top="1" bottom="1" header="0.5" footer="0.5"/>
  <pageSetup horizontalDpi="300" verticalDpi="300" orientation="portrait" scale="97" r:id="rId1"/>
  <headerFooter alignWithMargins="0">
    <oddFooter>&amp;L&amp;"Arial,Italic"&amp;9      The State of Hawaii Data Book 2022&amp;R&amp;9      http://dbedt.hawaii.gov/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20" customWidth="1"/>
    <col min="2" max="3" width="12.28125" style="220" customWidth="1"/>
    <col min="4" max="4" width="14.7109375" style="220" customWidth="1"/>
    <col min="5" max="7" width="12.28125" style="220" customWidth="1"/>
    <col min="8" max="8" width="9.28125" style="220" customWidth="1"/>
    <col min="9" max="16384" width="9.140625" style="220" customWidth="1"/>
  </cols>
  <sheetData>
    <row r="1" spans="1:7" ht="15.75">
      <c r="A1" s="72" t="s">
        <v>269</v>
      </c>
      <c r="B1" s="71"/>
      <c r="C1" s="71"/>
      <c r="D1" s="71"/>
      <c r="E1" s="71"/>
      <c r="F1" s="71"/>
      <c r="G1" s="71"/>
    </row>
    <row r="2" spans="1:7" ht="12.75" customHeight="1" thickBot="1">
      <c r="A2" s="131"/>
      <c r="B2" s="131"/>
      <c r="C2" s="131"/>
      <c r="D2" s="131"/>
      <c r="E2" s="131"/>
      <c r="F2" s="131"/>
      <c r="G2" s="131"/>
    </row>
    <row r="3" spans="1:7" ht="34.5" customHeight="1" thickTop="1">
      <c r="A3" s="64"/>
      <c r="B3" s="239" t="s">
        <v>268</v>
      </c>
      <c r="C3" s="238"/>
      <c r="D3" s="237"/>
      <c r="E3" s="239" t="s">
        <v>267</v>
      </c>
      <c r="F3" s="238"/>
      <c r="G3" s="237"/>
    </row>
    <row r="4" spans="1:8" ht="45" customHeight="1">
      <c r="A4" s="66" t="s">
        <v>198</v>
      </c>
      <c r="B4" s="236" t="s">
        <v>266</v>
      </c>
      <c r="C4" s="236" t="s">
        <v>265</v>
      </c>
      <c r="D4" s="236" t="s">
        <v>264</v>
      </c>
      <c r="E4" s="236" t="s">
        <v>263</v>
      </c>
      <c r="F4" s="236" t="s">
        <v>262</v>
      </c>
      <c r="G4" s="236" t="s">
        <v>261</v>
      </c>
      <c r="H4" s="235"/>
    </row>
    <row r="5" spans="1:7" ht="12.75">
      <c r="A5" s="234"/>
      <c r="B5" s="233"/>
      <c r="C5" s="232"/>
      <c r="D5" s="232"/>
      <c r="E5" s="232"/>
      <c r="F5" s="232"/>
      <c r="G5" s="231"/>
    </row>
    <row r="6" spans="1:7" ht="12.75">
      <c r="A6" s="229">
        <v>1991</v>
      </c>
      <c r="B6" s="227">
        <v>155609</v>
      </c>
      <c r="C6" s="226">
        <v>67716</v>
      </c>
      <c r="D6" s="226">
        <v>5852668</v>
      </c>
      <c r="E6" s="226">
        <v>724100</v>
      </c>
      <c r="F6" s="226">
        <v>676744</v>
      </c>
      <c r="G6" s="225">
        <v>202214</v>
      </c>
    </row>
    <row r="7" spans="1:7" ht="12.75">
      <c r="A7" s="229">
        <v>1992</v>
      </c>
      <c r="B7" s="227">
        <v>145790</v>
      </c>
      <c r="C7" s="226">
        <v>62123</v>
      </c>
      <c r="D7" s="226">
        <v>5432286</v>
      </c>
      <c r="E7" s="226">
        <v>652304</v>
      </c>
      <c r="F7" s="226">
        <v>609643</v>
      </c>
      <c r="G7" s="225">
        <v>203739</v>
      </c>
    </row>
    <row r="8" spans="1:7" ht="12.75">
      <c r="A8" s="229">
        <v>1993</v>
      </c>
      <c r="B8" s="227">
        <v>121322</v>
      </c>
      <c r="C8" s="226">
        <v>64705</v>
      </c>
      <c r="D8" s="226">
        <v>5506072</v>
      </c>
      <c r="E8" s="226">
        <v>677405</v>
      </c>
      <c r="F8" s="226">
        <v>633103</v>
      </c>
      <c r="G8" s="225">
        <v>211658</v>
      </c>
    </row>
    <row r="9" spans="1:7" ht="12.75">
      <c r="A9" s="229">
        <v>1994</v>
      </c>
      <c r="B9" s="227">
        <v>98413</v>
      </c>
      <c r="C9" s="226">
        <v>64951</v>
      </c>
      <c r="D9" s="226">
        <v>5268859</v>
      </c>
      <c r="E9" s="226">
        <v>658538</v>
      </c>
      <c r="F9" s="226">
        <v>615470</v>
      </c>
      <c r="G9" s="225">
        <v>200835</v>
      </c>
    </row>
    <row r="10" spans="1:7" ht="12.75">
      <c r="A10" s="229">
        <v>1995</v>
      </c>
      <c r="B10" s="227">
        <v>81957</v>
      </c>
      <c r="C10" s="226">
        <v>48507</v>
      </c>
      <c r="D10" s="226">
        <v>3952347</v>
      </c>
      <c r="E10" s="226">
        <v>492346</v>
      </c>
      <c r="F10" s="226">
        <v>460147</v>
      </c>
      <c r="G10" s="225">
        <v>163305</v>
      </c>
    </row>
    <row r="11" spans="1:7" ht="12.75">
      <c r="A11" s="229">
        <v>1996</v>
      </c>
      <c r="B11" s="227">
        <v>68816</v>
      </c>
      <c r="C11" s="226">
        <v>36769</v>
      </c>
      <c r="D11" s="226">
        <v>3542460</v>
      </c>
      <c r="E11" s="226">
        <v>437262</v>
      </c>
      <c r="F11" s="226">
        <v>408665</v>
      </c>
      <c r="G11" s="225">
        <v>145369</v>
      </c>
    </row>
    <row r="12" spans="1:7" ht="12.75">
      <c r="A12" s="229">
        <v>1997</v>
      </c>
      <c r="B12" s="227">
        <v>67820</v>
      </c>
      <c r="C12" s="226">
        <v>32033</v>
      </c>
      <c r="D12" s="226">
        <v>2923594</v>
      </c>
      <c r="E12" s="226">
        <v>356917</v>
      </c>
      <c r="F12" s="226">
        <v>333575</v>
      </c>
      <c r="G12" s="225">
        <v>131173</v>
      </c>
    </row>
    <row r="13" spans="1:7" ht="12.75">
      <c r="A13" s="229">
        <v>1998</v>
      </c>
      <c r="B13" s="227">
        <v>67585</v>
      </c>
      <c r="C13" s="226">
        <v>30347</v>
      </c>
      <c r="D13" s="226">
        <v>2725744</v>
      </c>
      <c r="E13" s="226">
        <v>353893</v>
      </c>
      <c r="F13" s="226">
        <v>330748</v>
      </c>
      <c r="G13" s="225">
        <v>125909</v>
      </c>
    </row>
    <row r="14" spans="1:7" ht="12.75">
      <c r="A14" s="229">
        <v>1999</v>
      </c>
      <c r="B14" s="227">
        <v>60758</v>
      </c>
      <c r="C14" s="226">
        <v>35329</v>
      </c>
      <c r="D14" s="226">
        <v>2891499</v>
      </c>
      <c r="E14" s="226">
        <v>367532</v>
      </c>
      <c r="F14" s="226">
        <v>343495</v>
      </c>
      <c r="G14" s="225">
        <v>141481</v>
      </c>
    </row>
    <row r="15" spans="1:7" ht="12.75">
      <c r="A15" s="229">
        <v>2000</v>
      </c>
      <c r="B15" s="227">
        <v>43821</v>
      </c>
      <c r="C15" s="226">
        <v>30194</v>
      </c>
      <c r="D15" s="226">
        <v>2364357</v>
      </c>
      <c r="E15" s="226">
        <v>301165</v>
      </c>
      <c r="F15" s="226">
        <v>281469</v>
      </c>
      <c r="G15" s="225">
        <v>101329</v>
      </c>
    </row>
    <row r="16" spans="1:7" ht="12.75">
      <c r="A16" s="229">
        <v>2001</v>
      </c>
      <c r="B16" s="227">
        <v>50410</v>
      </c>
      <c r="C16" s="226">
        <v>19293</v>
      </c>
      <c r="D16" s="226">
        <v>1876613</v>
      </c>
      <c r="E16" s="226">
        <v>246203</v>
      </c>
      <c r="F16" s="226">
        <v>230101</v>
      </c>
      <c r="G16" s="225">
        <v>85894</v>
      </c>
    </row>
    <row r="17" spans="1:7" ht="12.75">
      <c r="A17" s="229">
        <v>2002</v>
      </c>
      <c r="B17" s="227">
        <v>47476</v>
      </c>
      <c r="C17" s="226">
        <v>21311</v>
      </c>
      <c r="D17" s="226">
        <v>2108810</v>
      </c>
      <c r="E17" s="226">
        <v>270084</v>
      </c>
      <c r="F17" s="226">
        <v>252421</v>
      </c>
      <c r="G17" s="225">
        <v>89885</v>
      </c>
    </row>
    <row r="18" spans="1:7" ht="12.75">
      <c r="A18" s="229">
        <v>2003</v>
      </c>
      <c r="B18" s="227">
        <v>47733</v>
      </c>
      <c r="C18" s="226">
        <v>19851</v>
      </c>
      <c r="D18" s="226">
        <v>2029761</v>
      </c>
      <c r="E18" s="226">
        <v>261009</v>
      </c>
      <c r="F18" s="226">
        <v>243939</v>
      </c>
      <c r="G18" s="225">
        <v>89631</v>
      </c>
    </row>
    <row r="19" spans="1:7" ht="12.75">
      <c r="A19" s="229">
        <v>2004</v>
      </c>
      <c r="B19" s="227">
        <v>43465</v>
      </c>
      <c r="C19" s="226">
        <v>21790</v>
      </c>
      <c r="D19" s="226">
        <v>1978821</v>
      </c>
      <c r="E19" s="226">
        <v>257866</v>
      </c>
      <c r="F19" s="226">
        <v>241002</v>
      </c>
      <c r="G19" s="225">
        <v>80466</v>
      </c>
    </row>
    <row r="20" spans="1:7" ht="12.75">
      <c r="A20" s="229">
        <v>2005</v>
      </c>
      <c r="B20" s="227">
        <v>40145</v>
      </c>
      <c r="C20" s="226">
        <v>21735</v>
      </c>
      <c r="D20" s="226">
        <v>1754581</v>
      </c>
      <c r="E20" s="226">
        <v>252342</v>
      </c>
      <c r="F20" s="226">
        <v>235839</v>
      </c>
      <c r="G20" s="225">
        <v>72675</v>
      </c>
    </row>
    <row r="21" spans="1:7" ht="12.75">
      <c r="A21" s="229">
        <v>2006</v>
      </c>
      <c r="B21" s="227">
        <v>42080</v>
      </c>
      <c r="C21" s="226">
        <v>20413</v>
      </c>
      <c r="D21" s="226">
        <v>1614691</v>
      </c>
      <c r="E21" s="226">
        <v>213185</v>
      </c>
      <c r="F21" s="226">
        <v>199243</v>
      </c>
      <c r="G21" s="225">
        <v>65505</v>
      </c>
    </row>
    <row r="22" spans="1:7" ht="12.75">
      <c r="A22" s="229">
        <v>2007</v>
      </c>
      <c r="B22" s="227">
        <v>41762</v>
      </c>
      <c r="C22" s="226">
        <v>20385</v>
      </c>
      <c r="D22" s="226">
        <v>1492357</v>
      </c>
      <c r="E22" s="226">
        <v>206008</v>
      </c>
      <c r="F22" s="226">
        <v>192535</v>
      </c>
      <c r="G22" s="225">
        <v>62231</v>
      </c>
    </row>
    <row r="23" spans="1:7" ht="12.75">
      <c r="A23" s="229">
        <v>2008</v>
      </c>
      <c r="B23" s="227">
        <v>39663</v>
      </c>
      <c r="C23" s="226">
        <v>20426</v>
      </c>
      <c r="D23" s="226">
        <v>1422296</v>
      </c>
      <c r="E23" s="226">
        <v>185171</v>
      </c>
      <c r="F23" s="226">
        <v>173061</v>
      </c>
      <c r="G23" s="225">
        <v>62278</v>
      </c>
    </row>
    <row r="24" spans="1:7" ht="12.75">
      <c r="A24" s="229">
        <v>2009</v>
      </c>
      <c r="B24" s="227">
        <v>39812</v>
      </c>
      <c r="C24" s="226">
        <v>20244</v>
      </c>
      <c r="D24" s="196" t="s">
        <v>260</v>
      </c>
      <c r="E24" s="226">
        <v>176208</v>
      </c>
      <c r="F24" s="226">
        <v>164684</v>
      </c>
      <c r="G24" s="230" t="s">
        <v>259</v>
      </c>
    </row>
    <row r="25" spans="1:7" ht="12.75">
      <c r="A25" s="229">
        <v>2010</v>
      </c>
      <c r="B25" s="227">
        <v>34693</v>
      </c>
      <c r="C25" s="226">
        <v>15488</v>
      </c>
      <c r="D25" s="226">
        <v>1195345</v>
      </c>
      <c r="E25" s="226">
        <v>171949</v>
      </c>
      <c r="F25" s="226">
        <v>160704</v>
      </c>
      <c r="G25" s="225">
        <v>50161</v>
      </c>
    </row>
    <row r="26" spans="1:7" ht="12.75">
      <c r="A26" s="229">
        <v>2011</v>
      </c>
      <c r="B26" s="227">
        <v>35532</v>
      </c>
      <c r="C26" s="226">
        <v>15063</v>
      </c>
      <c r="D26" s="226">
        <v>1286373</v>
      </c>
      <c r="E26" s="226">
        <v>182582</v>
      </c>
      <c r="F26" s="226">
        <v>169801</v>
      </c>
      <c r="G26" s="225">
        <v>51106</v>
      </c>
    </row>
    <row r="27" spans="1:7" ht="12.75">
      <c r="A27" s="229">
        <v>2012</v>
      </c>
      <c r="B27" s="227">
        <v>36746</v>
      </c>
      <c r="C27" s="226">
        <v>15867</v>
      </c>
      <c r="D27" s="226">
        <v>1259453</v>
      </c>
      <c r="E27" s="226">
        <v>178549</v>
      </c>
      <c r="F27" s="226">
        <v>166871.8954</v>
      </c>
      <c r="G27" s="225">
        <v>49300</v>
      </c>
    </row>
    <row r="28" spans="1:7" ht="12.75">
      <c r="A28" s="229">
        <v>2013</v>
      </c>
      <c r="B28" s="227">
        <v>35556</v>
      </c>
      <c r="C28" s="226">
        <v>15443.2</v>
      </c>
      <c r="D28" s="226">
        <v>1351087</v>
      </c>
      <c r="E28" s="226">
        <v>191351</v>
      </c>
      <c r="F28" s="226">
        <v>178836.6446</v>
      </c>
      <c r="G28" s="225">
        <v>53365</v>
      </c>
    </row>
    <row r="29" spans="1:7" ht="12.75">
      <c r="A29" s="229">
        <v>2014</v>
      </c>
      <c r="B29" s="227">
        <v>35556</v>
      </c>
      <c r="C29" s="226">
        <v>14193</v>
      </c>
      <c r="D29" s="226">
        <v>1261235</v>
      </c>
      <c r="E29" s="226">
        <v>161525</v>
      </c>
      <c r="F29" s="226">
        <v>172828</v>
      </c>
      <c r="G29" s="225">
        <v>51614.94</v>
      </c>
    </row>
    <row r="30" spans="1:7" ht="12.75">
      <c r="A30" s="228">
        <v>2015</v>
      </c>
      <c r="B30" s="227">
        <v>35556</v>
      </c>
      <c r="C30" s="226">
        <v>12907</v>
      </c>
      <c r="D30" s="226">
        <v>1146996</v>
      </c>
      <c r="E30" s="226">
        <v>137556</v>
      </c>
      <c r="F30" s="226">
        <v>137556</v>
      </c>
      <c r="G30" s="225">
        <v>45605.34</v>
      </c>
    </row>
    <row r="31" spans="1:7" ht="12.75">
      <c r="A31" s="228" t="s">
        <v>258</v>
      </c>
      <c r="B31" s="227">
        <v>17500</v>
      </c>
      <c r="C31" s="226">
        <v>15485</v>
      </c>
      <c r="D31" s="226">
        <v>1334442</v>
      </c>
      <c r="E31" s="226">
        <v>157391</v>
      </c>
      <c r="F31" s="226">
        <v>157391</v>
      </c>
      <c r="G31" s="225">
        <v>56599</v>
      </c>
    </row>
    <row r="32" spans="1:7" ht="12.75">
      <c r="A32" s="224"/>
      <c r="B32" s="223"/>
      <c r="C32" s="224"/>
      <c r="D32" s="223"/>
      <c r="E32" s="224"/>
      <c r="F32" s="223"/>
      <c r="G32" s="222"/>
    </row>
    <row r="34" s="221" customFormat="1" ht="12.75">
      <c r="A34" s="49" t="s">
        <v>257</v>
      </c>
    </row>
    <row r="35" s="221" customFormat="1" ht="12.75">
      <c r="A35" s="48" t="s">
        <v>256</v>
      </c>
    </row>
    <row r="36" s="221" customFormat="1" ht="12.75">
      <c r="A36" s="49" t="s">
        <v>255</v>
      </c>
    </row>
    <row r="37" s="221" customFormat="1" ht="12.75">
      <c r="A37" s="49" t="s">
        <v>254</v>
      </c>
    </row>
    <row r="38" s="221" customFormat="1" ht="12.75">
      <c r="A38" s="48" t="s">
        <v>253</v>
      </c>
    </row>
    <row r="39" s="221" customFormat="1" ht="12.75">
      <c r="A39" s="221" t="s">
        <v>252</v>
      </c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2022&amp;R&amp;9      http://dbedt.hawaii.gov/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249" t="s">
        <v>286</v>
      </c>
    </row>
    <row r="2" ht="12.75">
      <c r="A2" s="221"/>
    </row>
    <row r="3" ht="12.75">
      <c r="A3" s="221"/>
    </row>
    <row r="4" ht="22.5">
      <c r="A4" s="248" t="s">
        <v>285</v>
      </c>
    </row>
    <row r="5" ht="12.75" customHeight="1">
      <c r="A5" s="247"/>
    </row>
    <row r="6" ht="12.75" customHeight="1">
      <c r="A6" s="247"/>
    </row>
    <row r="7" ht="47.25">
      <c r="A7" s="246" t="s">
        <v>284</v>
      </c>
    </row>
    <row r="8" ht="12.75" customHeight="1">
      <c r="A8" s="247"/>
    </row>
    <row r="9" ht="110.25">
      <c r="A9" s="246" t="s">
        <v>283</v>
      </c>
    </row>
  </sheetData>
  <sheetProtection/>
  <printOptions/>
  <pageMargins left="1" right="1" top="1" bottom="1" header="0.5" footer="0.5"/>
  <pageSetup horizontalDpi="600" verticalDpi="600" orientation="portrait" r:id="rId1"/>
  <headerFooter>
    <oddFooter>&amp;L&amp;"Arial,Italic"&amp;9    The State of Hawaii Data Book 2022&amp;R&amp;9      http://dbedt.hawaii.gov/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6" width="11.8515625" style="0" customWidth="1"/>
  </cols>
  <sheetData>
    <row r="1" spans="1:6" ht="15.75" customHeight="1">
      <c r="A1" s="23" t="s">
        <v>8</v>
      </c>
      <c r="B1" s="1"/>
      <c r="C1" s="1"/>
      <c r="D1" s="1"/>
      <c r="E1" s="1"/>
      <c r="F1" s="1"/>
    </row>
    <row r="2" spans="1:6" ht="15.75" customHeight="1">
      <c r="A2" s="23" t="s">
        <v>21</v>
      </c>
      <c r="B2" s="1"/>
      <c r="C2" s="1"/>
      <c r="D2" s="1"/>
      <c r="E2" s="1"/>
      <c r="F2" s="1"/>
    </row>
    <row r="3" spans="1:6" ht="12.75" customHeight="1">
      <c r="A3" s="23"/>
      <c r="B3" s="1"/>
      <c r="C3" s="1"/>
      <c r="D3" s="1"/>
      <c r="E3" s="1"/>
      <c r="F3" s="1"/>
    </row>
    <row r="4" spans="1:6" ht="12.75" customHeight="1">
      <c r="A4" s="24" t="s">
        <v>9</v>
      </c>
      <c r="B4" s="1"/>
      <c r="C4" s="1"/>
      <c r="D4" s="1"/>
      <c r="E4" s="1"/>
      <c r="F4" s="1"/>
    </row>
    <row r="5" spans="1:6" ht="12.75" customHeight="1">
      <c r="A5" s="25" t="s">
        <v>19</v>
      </c>
      <c r="B5" s="1"/>
      <c r="C5" s="1"/>
      <c r="D5" s="1"/>
      <c r="E5" s="1"/>
      <c r="F5" s="1"/>
    </row>
    <row r="6" spans="1:6" ht="12.75" customHeight="1">
      <c r="A6" s="25" t="s">
        <v>18</v>
      </c>
      <c r="B6" s="1"/>
      <c r="C6" s="1"/>
      <c r="D6" s="1"/>
      <c r="E6" s="1"/>
      <c r="F6" s="1"/>
    </row>
    <row r="7" spans="1:6" ht="13.5" thickBot="1">
      <c r="A7" s="2"/>
      <c r="B7" s="2"/>
      <c r="C7" s="2"/>
      <c r="D7" s="2"/>
      <c r="E7" s="2"/>
      <c r="F7" s="2"/>
    </row>
    <row r="8" spans="1:6" s="8" customFormat="1" ht="24" customHeight="1" thickTop="1">
      <c r="A8" s="9" t="s">
        <v>0</v>
      </c>
      <c r="B8" s="22">
        <v>2016</v>
      </c>
      <c r="C8" s="13">
        <v>2018</v>
      </c>
      <c r="D8" s="22">
        <v>2019</v>
      </c>
      <c r="E8" s="13" t="s">
        <v>17</v>
      </c>
      <c r="F8" s="13">
        <v>2021</v>
      </c>
    </row>
    <row r="9" spans="1:6" ht="12.75">
      <c r="A9" s="3"/>
      <c r="B9" s="17"/>
      <c r="C9" s="17"/>
      <c r="D9" s="17"/>
      <c r="E9" s="17"/>
      <c r="F9" s="17"/>
    </row>
    <row r="10" spans="1:6" ht="12.75">
      <c r="A10" s="3" t="s">
        <v>4</v>
      </c>
      <c r="B10" s="10"/>
      <c r="C10" s="10"/>
      <c r="D10" s="10"/>
      <c r="E10" s="10"/>
      <c r="F10" s="10"/>
    </row>
    <row r="11" spans="1:6" ht="12.75">
      <c r="A11" s="7" t="s">
        <v>6</v>
      </c>
      <c r="B11" s="26">
        <v>11.513</v>
      </c>
      <c r="C11" s="14">
        <v>11.469</v>
      </c>
      <c r="D11" s="26">
        <v>11.11</v>
      </c>
      <c r="E11" s="28">
        <v>10.286</v>
      </c>
      <c r="F11" s="14">
        <v>10.501</v>
      </c>
    </row>
    <row r="12" spans="1:6" ht="12.75">
      <c r="A12" s="15" t="s">
        <v>13</v>
      </c>
      <c r="B12" s="26">
        <v>568.275</v>
      </c>
      <c r="C12" s="14">
        <v>561.53</v>
      </c>
      <c r="D12" s="26">
        <v>561.108</v>
      </c>
      <c r="E12" s="28">
        <v>490.309</v>
      </c>
      <c r="F12" s="14">
        <v>513.976</v>
      </c>
    </row>
    <row r="13" spans="1:6" ht="12.75">
      <c r="A13" s="3"/>
      <c r="B13" s="21"/>
      <c r="C13" s="18"/>
      <c r="D13" s="21"/>
      <c r="E13" s="29"/>
      <c r="F13" s="18"/>
    </row>
    <row r="14" spans="1:6" ht="12.75">
      <c r="A14" s="3" t="s">
        <v>5</v>
      </c>
      <c r="B14" s="21"/>
      <c r="C14" s="18"/>
      <c r="D14" s="21"/>
      <c r="E14" s="29"/>
      <c r="F14" s="18"/>
    </row>
    <row r="15" spans="1:7" ht="12.75">
      <c r="A15" s="15" t="s">
        <v>6</v>
      </c>
      <c r="B15" s="26">
        <v>7.149</v>
      </c>
      <c r="C15" s="14">
        <v>7.864</v>
      </c>
      <c r="D15" s="26">
        <v>7.679</v>
      </c>
      <c r="E15" s="28">
        <v>6.919</v>
      </c>
      <c r="F15" s="14">
        <v>7.141</v>
      </c>
      <c r="G15" s="27"/>
    </row>
    <row r="16" spans="1:7" ht="12.75">
      <c r="A16" s="15" t="s">
        <v>12</v>
      </c>
      <c r="B16" s="26">
        <v>13.826</v>
      </c>
      <c r="C16" s="14">
        <v>14.611</v>
      </c>
      <c r="D16" s="26">
        <v>14.501</v>
      </c>
      <c r="E16" s="28">
        <v>11.721</v>
      </c>
      <c r="F16" s="14">
        <v>12.322</v>
      </c>
      <c r="G16" s="27"/>
    </row>
    <row r="17" spans="1:7" ht="12.75">
      <c r="A17" s="15" t="s">
        <v>14</v>
      </c>
      <c r="B17" s="26">
        <v>311.884</v>
      </c>
      <c r="C17" s="14">
        <v>346.643</v>
      </c>
      <c r="D17" s="26">
        <v>346.057</v>
      </c>
      <c r="E17" s="28">
        <v>297.789</v>
      </c>
      <c r="F17" s="14">
        <v>309.471</v>
      </c>
      <c r="G17" s="27"/>
    </row>
    <row r="18" spans="1:7" ht="12.75">
      <c r="A18" s="3"/>
      <c r="B18" s="10"/>
      <c r="C18" s="18"/>
      <c r="D18" s="10"/>
      <c r="E18" s="29"/>
      <c r="F18" s="18"/>
      <c r="G18" s="27"/>
    </row>
    <row r="19" spans="1:7" ht="12.75">
      <c r="A19" s="16" t="s">
        <v>2</v>
      </c>
      <c r="B19" s="14">
        <v>2092.829</v>
      </c>
      <c r="C19" s="14">
        <v>2413.976</v>
      </c>
      <c r="D19" s="26">
        <v>2270.646</v>
      </c>
      <c r="E19" s="28">
        <v>1582.179</v>
      </c>
      <c r="F19" s="14">
        <v>2350.726</v>
      </c>
      <c r="G19" s="27"/>
    </row>
    <row r="20" spans="1:7" ht="12.75">
      <c r="A20" s="3"/>
      <c r="B20" s="14"/>
      <c r="C20" s="18"/>
      <c r="D20" s="14"/>
      <c r="E20" s="29"/>
      <c r="F20" s="18"/>
      <c r="G20" s="27"/>
    </row>
    <row r="21" spans="1:7" ht="12.75">
      <c r="A21" s="16" t="s">
        <v>10</v>
      </c>
      <c r="B21" s="14">
        <v>3543.442</v>
      </c>
      <c r="C21" s="14">
        <v>4696.184</v>
      </c>
      <c r="D21" s="26">
        <v>4429.849</v>
      </c>
      <c r="E21" s="28">
        <v>3070.816</v>
      </c>
      <c r="F21" s="14">
        <v>3680.176</v>
      </c>
      <c r="G21" s="27"/>
    </row>
    <row r="22" spans="1:7" ht="12.75">
      <c r="A22" s="3"/>
      <c r="B22" s="14"/>
      <c r="C22" s="14"/>
      <c r="D22" s="26"/>
      <c r="E22" s="28"/>
      <c r="F22" s="14"/>
      <c r="G22" s="27"/>
    </row>
    <row r="23" spans="1:7" ht="12.75">
      <c r="A23" s="16" t="s">
        <v>11</v>
      </c>
      <c r="B23" s="14">
        <v>5686.253</v>
      </c>
      <c r="C23" s="14">
        <v>7019.735</v>
      </c>
      <c r="D23" s="26">
        <v>6628.141</v>
      </c>
      <c r="E23" s="28">
        <v>4821.934</v>
      </c>
      <c r="F23" s="14">
        <v>5798.57</v>
      </c>
      <c r="G23" s="27"/>
    </row>
    <row r="24" spans="1:7" ht="12.75">
      <c r="A24" s="3"/>
      <c r="B24" s="26"/>
      <c r="C24" s="14"/>
      <c r="D24" s="26"/>
      <c r="E24" s="28"/>
      <c r="F24" s="14"/>
      <c r="G24" s="27"/>
    </row>
    <row r="25" spans="1:7" ht="12.75">
      <c r="A25" s="3" t="s">
        <v>1</v>
      </c>
      <c r="B25" s="26">
        <v>129.621</v>
      </c>
      <c r="C25" s="14">
        <v>201.819</v>
      </c>
      <c r="D25" s="26">
        <v>331.354</v>
      </c>
      <c r="E25" s="28">
        <v>90.86</v>
      </c>
      <c r="F25" s="14">
        <v>71.434</v>
      </c>
      <c r="G25" s="27"/>
    </row>
    <row r="26" spans="1:7" ht="12.75">
      <c r="A26" s="4"/>
      <c r="B26" s="11"/>
      <c r="C26" s="11"/>
      <c r="D26" s="12"/>
      <c r="E26" s="11"/>
      <c r="F26" s="11"/>
      <c r="G26" s="27"/>
    </row>
    <row r="28" ht="12.75">
      <c r="A28" s="6" t="s">
        <v>15</v>
      </c>
    </row>
    <row r="29" spans="1:6" ht="12.75">
      <c r="A29" s="6" t="s">
        <v>16</v>
      </c>
      <c r="B29" s="5"/>
      <c r="C29" s="5"/>
      <c r="D29" s="5"/>
      <c r="E29" s="5"/>
      <c r="F29" s="5"/>
    </row>
    <row r="30" spans="1:6" ht="12.75">
      <c r="A30" s="20" t="s">
        <v>3</v>
      </c>
      <c r="B30" s="19"/>
      <c r="C30" s="19"/>
      <c r="D30" s="19"/>
      <c r="E30" s="19"/>
      <c r="F30" s="19"/>
    </row>
    <row r="31" spans="1:6" ht="12.75">
      <c r="A31" s="19" t="s">
        <v>7</v>
      </c>
      <c r="B31" s="19"/>
      <c r="C31" s="19"/>
      <c r="D31" s="19"/>
      <c r="E31" s="19"/>
      <c r="F31" s="19"/>
    </row>
    <row r="32" spans="1:6" ht="12.75">
      <c r="A32" s="19" t="s">
        <v>20</v>
      </c>
      <c r="B32" s="19"/>
      <c r="C32" s="19"/>
      <c r="D32" s="19"/>
      <c r="E32" s="19"/>
      <c r="F32" s="19"/>
    </row>
    <row r="33" spans="1:6" ht="12.75">
      <c r="A33" s="19"/>
      <c r="B33" s="5"/>
      <c r="C33" s="5"/>
      <c r="D33" s="5"/>
      <c r="E33" s="5"/>
      <c r="F33" s="5"/>
    </row>
    <row r="34" ht="12.75">
      <c r="A34" s="5"/>
    </row>
    <row r="35" spans="1:3" ht="12.75">
      <c r="A35" s="5"/>
      <c r="B35" s="5"/>
      <c r="C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2022&amp;R&amp;9      http://dbedt.hawaii.gov/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A1" sqref="A1"/>
    </sheetView>
  </sheetViews>
  <sheetFormatPr defaultColWidth="9.140625" defaultRowHeight="12.75"/>
  <cols>
    <col min="1" max="1" width="64.57421875" style="0" customWidth="1"/>
    <col min="2" max="2" width="19.7109375" style="0" customWidth="1"/>
  </cols>
  <sheetData>
    <row r="1" ht="15.75" customHeight="1">
      <c r="A1" s="37" t="s">
        <v>94</v>
      </c>
    </row>
    <row r="2" ht="12.75" customHeight="1">
      <c r="A2" s="37"/>
    </row>
    <row r="3" ht="12.75" customHeight="1">
      <c r="A3" s="16" t="s">
        <v>93</v>
      </c>
    </row>
    <row r="4" spans="1:2" ht="12.75" customHeight="1" thickBot="1">
      <c r="A4" s="2"/>
      <c r="B4" s="2"/>
    </row>
    <row r="5" spans="1:3" ht="24" customHeight="1" thickTop="1">
      <c r="A5" s="36" t="s">
        <v>60</v>
      </c>
      <c r="B5" s="47" t="s">
        <v>92</v>
      </c>
      <c r="C5" s="46"/>
    </row>
    <row r="6" spans="1:2" ht="12.75" customHeight="1">
      <c r="A6" s="45"/>
      <c r="B6" s="44"/>
    </row>
    <row r="7" spans="1:2" ht="12.75">
      <c r="A7" s="16" t="s">
        <v>91</v>
      </c>
      <c r="B7" s="32">
        <v>752</v>
      </c>
    </row>
    <row r="8" spans="1:2" ht="12.75" customHeight="1">
      <c r="A8" s="7"/>
      <c r="B8" s="32"/>
    </row>
    <row r="9" spans="1:2" ht="12.75">
      <c r="A9" s="43" t="s">
        <v>90</v>
      </c>
      <c r="B9" s="32">
        <v>783</v>
      </c>
    </row>
    <row r="10" spans="1:2" ht="12.75" customHeight="1">
      <c r="A10" s="7"/>
      <c r="B10" s="32"/>
    </row>
    <row r="11" spans="1:2" ht="12.75">
      <c r="A11" s="16" t="s">
        <v>89</v>
      </c>
      <c r="B11" s="32">
        <v>11850</v>
      </c>
    </row>
    <row r="12" spans="1:2" ht="12.75">
      <c r="A12" s="3" t="s">
        <v>88</v>
      </c>
      <c r="B12" s="32">
        <v>740856</v>
      </c>
    </row>
    <row r="13" spans="1:2" ht="12.75">
      <c r="A13" s="42" t="s">
        <v>87</v>
      </c>
      <c r="B13" s="32">
        <v>558523</v>
      </c>
    </row>
    <row r="14" spans="1:2" ht="12.75">
      <c r="A14" s="42" t="s">
        <v>86</v>
      </c>
      <c r="B14" s="32">
        <v>182333</v>
      </c>
    </row>
    <row r="15" spans="1:2" ht="12.75">
      <c r="A15" s="41" t="s">
        <v>85</v>
      </c>
      <c r="B15" s="32">
        <v>69444</v>
      </c>
    </row>
    <row r="16" spans="1:2" ht="12.75">
      <c r="A16" s="41" t="s">
        <v>84</v>
      </c>
      <c r="B16" s="32">
        <v>8462</v>
      </c>
    </row>
    <row r="17" spans="1:2" ht="12.75">
      <c r="A17" s="41" t="s">
        <v>83</v>
      </c>
      <c r="B17" s="32">
        <v>18071</v>
      </c>
    </row>
    <row r="18" spans="1:2" ht="12.75">
      <c r="A18" s="41" t="s">
        <v>82</v>
      </c>
      <c r="B18" s="32">
        <v>86356</v>
      </c>
    </row>
    <row r="19" spans="1:2" ht="12.75" customHeight="1">
      <c r="A19" s="3"/>
      <c r="B19" s="32"/>
    </row>
    <row r="20" spans="1:2" ht="12.75">
      <c r="A20" s="16" t="s">
        <v>81</v>
      </c>
      <c r="B20" s="32">
        <v>8171</v>
      </c>
    </row>
    <row r="21" spans="1:2" ht="12.75">
      <c r="A21" s="16" t="s">
        <v>80</v>
      </c>
      <c r="B21" s="32">
        <v>8226</v>
      </c>
    </row>
    <row r="22" spans="1:2" ht="12.75">
      <c r="A22" s="16" t="s">
        <v>79</v>
      </c>
      <c r="B22" s="32">
        <v>8329</v>
      </c>
    </row>
    <row r="23" spans="1:2" ht="12.75">
      <c r="A23" s="16" t="s">
        <v>78</v>
      </c>
      <c r="B23" s="32">
        <v>8353</v>
      </c>
    </row>
    <row r="24" spans="1:2" ht="12.75" customHeight="1">
      <c r="A24" s="7"/>
      <c r="B24" s="32"/>
    </row>
    <row r="25" spans="1:2" ht="12.75">
      <c r="A25" s="16" t="s">
        <v>77</v>
      </c>
      <c r="B25" s="32">
        <v>14983</v>
      </c>
    </row>
    <row r="26" spans="1:2" ht="12.75">
      <c r="A26" s="16" t="s">
        <v>76</v>
      </c>
      <c r="B26" s="32">
        <v>343507</v>
      </c>
    </row>
    <row r="27" spans="1:2" ht="12.75" customHeight="1">
      <c r="A27" s="7"/>
      <c r="B27" s="32"/>
    </row>
    <row r="28" spans="1:2" ht="12.75">
      <c r="A28" s="3" t="s">
        <v>75</v>
      </c>
      <c r="B28" s="32">
        <v>4049336</v>
      </c>
    </row>
    <row r="29" spans="1:2" ht="12.75">
      <c r="A29" s="3" t="s">
        <v>74</v>
      </c>
      <c r="B29" s="32">
        <v>3101472</v>
      </c>
    </row>
    <row r="30" spans="1:2" ht="12.75">
      <c r="A30" s="3" t="s">
        <v>73</v>
      </c>
      <c r="B30" s="32">
        <v>795220</v>
      </c>
    </row>
    <row r="31" spans="1:2" ht="12.75">
      <c r="A31" s="3" t="s">
        <v>72</v>
      </c>
      <c r="B31" s="32">
        <v>45159</v>
      </c>
    </row>
    <row r="32" spans="1:2" ht="12.75">
      <c r="A32" s="3" t="s">
        <v>71</v>
      </c>
      <c r="B32" s="32">
        <v>40845</v>
      </c>
    </row>
    <row r="33" spans="1:2" ht="12.75">
      <c r="A33" s="3" t="s">
        <v>70</v>
      </c>
      <c r="B33" s="32">
        <v>66640</v>
      </c>
    </row>
    <row r="34" spans="1:2" ht="12.75" customHeight="1">
      <c r="A34" s="3"/>
      <c r="B34" s="32"/>
    </row>
    <row r="35" spans="1:2" ht="12.75">
      <c r="A35" s="3" t="s">
        <v>69</v>
      </c>
      <c r="B35" s="32">
        <v>161820</v>
      </c>
    </row>
    <row r="36" spans="1:2" s="8" customFormat="1" ht="12.75" customHeight="1">
      <c r="A36" s="40" t="s">
        <v>68</v>
      </c>
      <c r="B36" s="33" t="s">
        <v>35</v>
      </c>
    </row>
    <row r="37" spans="1:2" s="8" customFormat="1" ht="12.75" customHeight="1">
      <c r="A37" s="40" t="s">
        <v>67</v>
      </c>
      <c r="B37" s="33" t="s">
        <v>35</v>
      </c>
    </row>
    <row r="38" spans="1:2" ht="12.75" customHeight="1">
      <c r="A38" s="3"/>
      <c r="B38" s="39"/>
    </row>
    <row r="39" spans="1:2" ht="12.75">
      <c r="A39" s="3" t="s">
        <v>66</v>
      </c>
      <c r="B39" s="32">
        <v>6055913</v>
      </c>
    </row>
    <row r="40" spans="1:2" ht="12.75">
      <c r="A40" s="3"/>
      <c r="B40" s="32"/>
    </row>
    <row r="41" spans="1:2" ht="12.75">
      <c r="A41" s="3" t="s">
        <v>65</v>
      </c>
      <c r="B41" s="32">
        <v>2251458</v>
      </c>
    </row>
    <row r="42" spans="1:2" ht="12.75">
      <c r="A42" s="3"/>
      <c r="B42" s="32"/>
    </row>
    <row r="43" spans="1:2" ht="12.75">
      <c r="A43" s="3" t="s">
        <v>64</v>
      </c>
      <c r="B43" s="32">
        <v>465744</v>
      </c>
    </row>
    <row r="44" spans="1:2" ht="12.75">
      <c r="A44" s="3" t="s">
        <v>58</v>
      </c>
      <c r="B44" s="32">
        <v>232617</v>
      </c>
    </row>
    <row r="45" spans="1:2" ht="12.75">
      <c r="A45" s="3" t="s">
        <v>57</v>
      </c>
      <c r="B45" s="32">
        <v>59330</v>
      </c>
    </row>
    <row r="46" spans="1:2" ht="12.75">
      <c r="A46" s="3" t="s">
        <v>56</v>
      </c>
      <c r="B46" s="32">
        <v>173797</v>
      </c>
    </row>
    <row r="47" spans="1:2" ht="12.75">
      <c r="A47" s="3"/>
      <c r="B47" s="31"/>
    </row>
    <row r="48" ht="12.75" customHeight="1">
      <c r="A48" s="38"/>
    </row>
    <row r="49" ht="12.75">
      <c r="A49" s="5" t="s">
        <v>63</v>
      </c>
    </row>
    <row r="50" spans="1:2" ht="15.75" customHeight="1">
      <c r="A50" s="37" t="s">
        <v>62</v>
      </c>
      <c r="B50" s="1"/>
    </row>
    <row r="51" spans="1:2" ht="15.75">
      <c r="A51" s="37" t="s">
        <v>61</v>
      </c>
      <c r="B51" s="1"/>
    </row>
    <row r="52" spans="1:2" ht="13.5" thickBot="1">
      <c r="A52" s="2"/>
      <c r="B52" s="2"/>
    </row>
    <row r="53" spans="1:2" ht="24" customHeight="1" thickTop="1">
      <c r="A53" s="36" t="s">
        <v>60</v>
      </c>
      <c r="B53" s="35">
        <v>2017</v>
      </c>
    </row>
    <row r="54" spans="1:2" ht="12.75" customHeight="1">
      <c r="A54" s="34"/>
      <c r="B54" s="17"/>
    </row>
    <row r="55" spans="1:2" ht="12.75">
      <c r="A55" s="3" t="s">
        <v>59</v>
      </c>
      <c r="B55" s="32">
        <v>832321</v>
      </c>
    </row>
    <row r="56" spans="1:2" ht="12.75">
      <c r="A56" s="3" t="s">
        <v>58</v>
      </c>
      <c r="B56" s="32">
        <v>436420</v>
      </c>
    </row>
    <row r="57" spans="1:2" ht="12.75">
      <c r="A57" s="3" t="s">
        <v>57</v>
      </c>
      <c r="B57" s="32">
        <v>100408</v>
      </c>
    </row>
    <row r="58" spans="1:2" ht="12.75">
      <c r="A58" s="3" t="s">
        <v>56</v>
      </c>
      <c r="B58" s="32">
        <v>295493</v>
      </c>
    </row>
    <row r="59" spans="1:2" ht="12.75" customHeight="1">
      <c r="A59" s="3"/>
      <c r="B59" s="32"/>
    </row>
    <row r="60" spans="1:2" ht="12.75">
      <c r="A60" s="3" t="s">
        <v>55</v>
      </c>
      <c r="B60" s="32"/>
    </row>
    <row r="61" spans="1:2" ht="12.75">
      <c r="A61" s="3" t="s">
        <v>54</v>
      </c>
      <c r="B61" s="32">
        <v>2786909</v>
      </c>
    </row>
    <row r="62" spans="1:2" ht="12.75">
      <c r="A62" s="3" t="s">
        <v>53</v>
      </c>
      <c r="B62" s="32">
        <v>136148</v>
      </c>
    </row>
    <row r="63" spans="1:2" ht="12.75">
      <c r="A63" s="3" t="s">
        <v>52</v>
      </c>
      <c r="B63" s="32">
        <v>28934</v>
      </c>
    </row>
    <row r="64" spans="1:2" s="5" customFormat="1" ht="12.75">
      <c r="A64" s="16" t="s">
        <v>51</v>
      </c>
      <c r="B64" s="32">
        <v>107214</v>
      </c>
    </row>
    <row r="65" spans="1:2" s="5" customFormat="1" ht="12.75">
      <c r="A65" s="16" t="s">
        <v>50</v>
      </c>
      <c r="B65" s="32">
        <v>7289</v>
      </c>
    </row>
    <row r="66" spans="1:2" s="5" customFormat="1" ht="12.75">
      <c r="A66" s="16" t="s">
        <v>49</v>
      </c>
      <c r="B66" s="32">
        <v>2112</v>
      </c>
    </row>
    <row r="67" spans="1:2" s="5" customFormat="1" ht="12.75">
      <c r="A67" s="16" t="s">
        <v>48</v>
      </c>
      <c r="B67" s="32">
        <v>97813</v>
      </c>
    </row>
    <row r="68" spans="1:2" s="5" customFormat="1" ht="12.75" customHeight="1">
      <c r="A68" s="16"/>
      <c r="B68" s="32"/>
    </row>
    <row r="69" spans="1:2" s="5" customFormat="1" ht="12.75">
      <c r="A69" s="16" t="s">
        <v>47</v>
      </c>
      <c r="B69" s="32">
        <v>23456</v>
      </c>
    </row>
    <row r="70" spans="1:2" s="5" customFormat="1" ht="12.75" customHeight="1">
      <c r="A70" s="16"/>
      <c r="B70" s="32"/>
    </row>
    <row r="71" spans="1:2" s="5" customFormat="1" ht="12.75">
      <c r="A71" s="16" t="s">
        <v>46</v>
      </c>
      <c r="B71" s="32">
        <v>2899601</v>
      </c>
    </row>
    <row r="72" spans="1:2" s="5" customFormat="1" ht="12.75" customHeight="1">
      <c r="A72" s="16"/>
      <c r="B72" s="32"/>
    </row>
    <row r="73" spans="1:2" s="5" customFormat="1" ht="12.75">
      <c r="A73" s="16" t="s">
        <v>45</v>
      </c>
      <c r="B73" s="32">
        <v>103010</v>
      </c>
    </row>
    <row r="74" spans="1:2" s="5" customFormat="1" ht="12.75" customHeight="1">
      <c r="A74" s="16"/>
      <c r="B74" s="32"/>
    </row>
    <row r="75" spans="1:2" s="5" customFormat="1" ht="12.75">
      <c r="A75" s="16" t="s">
        <v>44</v>
      </c>
      <c r="B75" s="32">
        <v>71193</v>
      </c>
    </row>
    <row r="76" spans="1:2" s="5" customFormat="1" ht="12.75">
      <c r="A76" s="16" t="s">
        <v>43</v>
      </c>
      <c r="B76" s="32">
        <v>50840</v>
      </c>
    </row>
    <row r="77" spans="1:2" s="5" customFormat="1" ht="12.75">
      <c r="A77" s="16" t="s">
        <v>42</v>
      </c>
      <c r="B77" s="32">
        <v>20353</v>
      </c>
    </row>
    <row r="78" spans="1:2" s="5" customFormat="1" ht="12.75">
      <c r="A78" s="16"/>
      <c r="B78" s="32"/>
    </row>
    <row r="79" spans="1:2" s="5" customFormat="1" ht="12.75">
      <c r="A79" s="16" t="s">
        <v>41</v>
      </c>
      <c r="B79" s="32">
        <v>336744</v>
      </c>
    </row>
    <row r="80" spans="1:2" s="5" customFormat="1" ht="12.75">
      <c r="A80" s="16" t="s">
        <v>40</v>
      </c>
      <c r="B80" s="32">
        <v>24150</v>
      </c>
    </row>
    <row r="81" spans="1:2" s="5" customFormat="1" ht="12.75">
      <c r="A81" s="16" t="s">
        <v>39</v>
      </c>
      <c r="B81" s="32">
        <v>7754</v>
      </c>
    </row>
    <row r="82" spans="1:2" s="5" customFormat="1" ht="12.75">
      <c r="A82" s="16" t="s">
        <v>38</v>
      </c>
      <c r="B82" s="32">
        <v>2043</v>
      </c>
    </row>
    <row r="83" spans="1:2" s="5" customFormat="1" ht="12.75">
      <c r="A83" s="16" t="s">
        <v>37</v>
      </c>
      <c r="B83" s="33" t="s">
        <v>35</v>
      </c>
    </row>
    <row r="84" spans="1:2" s="5" customFormat="1" ht="12.75">
      <c r="A84" s="16" t="s">
        <v>36</v>
      </c>
      <c r="B84" s="33" t="s">
        <v>35</v>
      </c>
    </row>
    <row r="85" spans="1:2" s="5" customFormat="1" ht="12.75">
      <c r="A85" s="16" t="s">
        <v>34</v>
      </c>
      <c r="B85" s="32">
        <v>76972</v>
      </c>
    </row>
    <row r="86" spans="1:2" s="5" customFormat="1" ht="12.75">
      <c r="A86" s="16" t="s">
        <v>33</v>
      </c>
      <c r="B86" s="32">
        <v>12293</v>
      </c>
    </row>
    <row r="87" spans="1:2" s="5" customFormat="1" ht="12.75">
      <c r="A87" s="16" t="s">
        <v>32</v>
      </c>
      <c r="B87" s="32">
        <v>15708</v>
      </c>
    </row>
    <row r="88" spans="1:2" s="5" customFormat="1" ht="12.75">
      <c r="A88" s="16" t="s">
        <v>31</v>
      </c>
      <c r="B88" s="32">
        <v>20418</v>
      </c>
    </row>
    <row r="89" spans="1:2" s="5" customFormat="1" ht="12.75">
      <c r="A89" s="16" t="s">
        <v>30</v>
      </c>
      <c r="B89" s="32">
        <v>38918</v>
      </c>
    </row>
    <row r="90" spans="1:2" s="5" customFormat="1" ht="12.75">
      <c r="A90" s="16" t="s">
        <v>29</v>
      </c>
      <c r="B90" s="32">
        <v>130643</v>
      </c>
    </row>
    <row r="91" spans="1:2" s="5" customFormat="1" ht="12.75">
      <c r="A91" s="3"/>
      <c r="B91" s="31"/>
    </row>
    <row r="92" s="5" customFormat="1" ht="12.75" customHeight="1">
      <c r="A92" s="30"/>
    </row>
    <row r="93" s="5" customFormat="1" ht="12.75">
      <c r="A93" s="5" t="s">
        <v>28</v>
      </c>
    </row>
    <row r="94" s="5" customFormat="1" ht="12.75">
      <c r="A94" s="5" t="s">
        <v>27</v>
      </c>
    </row>
    <row r="95" ht="12.75">
      <c r="A95" s="5" t="s">
        <v>26</v>
      </c>
    </row>
    <row r="96" ht="12.75">
      <c r="A96" s="5" t="s">
        <v>25</v>
      </c>
    </row>
    <row r="97" ht="12.75">
      <c r="A97" s="5" t="s">
        <v>24</v>
      </c>
    </row>
    <row r="98" ht="12.75">
      <c r="A98" s="5" t="s">
        <v>23</v>
      </c>
    </row>
    <row r="99" ht="12.75">
      <c r="A99" s="5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scaleWithDoc="0" alignWithMargins="0">
    <oddFooter>&amp;L&amp;"Arial,Italic"&amp;9     The State of Hawaii Data Book 2022&amp;R&amp;9      http://dbedt.hawaii.gov/</oddFooter>
  </headerFooter>
  <rowBreaks count="1" manualBreakCount="1">
    <brk id="4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6" width="11.28125" style="0" customWidth="1"/>
  </cols>
  <sheetData>
    <row r="1" spans="1:6" s="70" customFormat="1" ht="15.75" customHeight="1">
      <c r="A1" s="72" t="s">
        <v>116</v>
      </c>
      <c r="B1" s="73"/>
      <c r="C1" s="73"/>
      <c r="D1" s="73"/>
      <c r="E1" s="73"/>
      <c r="F1" s="73"/>
    </row>
    <row r="2" spans="1:6" s="70" customFormat="1" ht="15.75" customHeight="1">
      <c r="A2" s="72" t="s">
        <v>115</v>
      </c>
      <c r="B2" s="73"/>
      <c r="C2" s="73"/>
      <c r="D2" s="73"/>
      <c r="E2" s="73"/>
      <c r="F2" s="73"/>
    </row>
    <row r="3" spans="1:5" s="70" customFormat="1" ht="12.75" customHeight="1">
      <c r="A3" s="72"/>
      <c r="B3" s="71"/>
      <c r="C3" s="71"/>
      <c r="D3" s="71"/>
      <c r="E3" s="71"/>
    </row>
    <row r="4" spans="1:5" ht="12.75" customHeight="1">
      <c r="A4" s="46" t="s">
        <v>93</v>
      </c>
      <c r="B4" s="69"/>
      <c r="C4" s="69"/>
      <c r="D4" s="69"/>
      <c r="E4" s="69"/>
    </row>
    <row r="5" spans="1:5" ht="12.75" customHeight="1" thickBot="1">
      <c r="A5" s="2"/>
      <c r="B5" s="2"/>
      <c r="C5" s="2"/>
      <c r="D5" s="2"/>
      <c r="E5" s="2"/>
    </row>
    <row r="6" spans="1:6" s="64" customFormat="1" ht="45" customHeight="1" thickTop="1">
      <c r="A6" s="66" t="s">
        <v>0</v>
      </c>
      <c r="B6" s="68" t="s">
        <v>114</v>
      </c>
      <c r="C6" s="66" t="s">
        <v>113</v>
      </c>
      <c r="D6" s="67" t="s">
        <v>112</v>
      </c>
      <c r="E6" s="66" t="s">
        <v>111</v>
      </c>
      <c r="F6" s="65" t="s">
        <v>110</v>
      </c>
    </row>
    <row r="7" spans="1:6" ht="12.75">
      <c r="A7" s="3"/>
      <c r="B7" s="63"/>
      <c r="C7" s="3"/>
      <c r="D7" s="3"/>
      <c r="F7" s="17"/>
    </row>
    <row r="8" spans="1:6" ht="12.75">
      <c r="A8" s="16" t="s">
        <v>109</v>
      </c>
      <c r="B8" s="54">
        <v>783</v>
      </c>
      <c r="C8" s="60">
        <v>501</v>
      </c>
      <c r="D8" s="59">
        <v>110</v>
      </c>
      <c r="E8" s="59">
        <v>120</v>
      </c>
      <c r="F8" s="59">
        <v>52</v>
      </c>
    </row>
    <row r="9" spans="1:6" ht="12.75">
      <c r="A9" s="3"/>
      <c r="B9" s="58"/>
      <c r="C9" s="57"/>
      <c r="D9" s="56"/>
      <c r="E9" s="56"/>
      <c r="F9" s="55"/>
    </row>
    <row r="10" spans="1:6" ht="12.75">
      <c r="A10" s="3" t="s">
        <v>4</v>
      </c>
      <c r="B10" s="58"/>
      <c r="C10" s="57"/>
      <c r="D10" s="56"/>
      <c r="E10" s="56"/>
      <c r="F10" s="55"/>
    </row>
    <row r="11" spans="1:6" ht="12.75">
      <c r="A11" s="7" t="s">
        <v>108</v>
      </c>
      <c r="B11" s="54">
        <v>11850</v>
      </c>
      <c r="C11" s="60">
        <v>9240</v>
      </c>
      <c r="D11" s="59">
        <v>1433</v>
      </c>
      <c r="E11" s="59">
        <v>845</v>
      </c>
      <c r="F11" s="59">
        <v>332</v>
      </c>
    </row>
    <row r="12" spans="1:6" ht="12.75">
      <c r="A12" s="7" t="s">
        <v>107</v>
      </c>
      <c r="B12" s="54">
        <v>558523</v>
      </c>
      <c r="C12" s="60">
        <v>439008</v>
      </c>
      <c r="D12" s="59">
        <v>66728</v>
      </c>
      <c r="E12" s="59">
        <v>40789</v>
      </c>
      <c r="F12" s="59">
        <v>11998</v>
      </c>
    </row>
    <row r="13" spans="1:6" ht="12.75">
      <c r="A13" s="3"/>
      <c r="B13" s="54"/>
      <c r="C13" s="60"/>
      <c r="D13" s="59"/>
      <c r="E13" s="59"/>
      <c r="F13" s="59"/>
    </row>
    <row r="14" spans="1:6" ht="12.75">
      <c r="A14" s="3" t="s">
        <v>5</v>
      </c>
      <c r="B14" s="54"/>
      <c r="C14" s="60"/>
      <c r="D14" s="59"/>
      <c r="E14" s="59"/>
      <c r="F14" s="59"/>
    </row>
    <row r="15" spans="1:6" ht="12.75">
      <c r="A15" s="15" t="s">
        <v>106</v>
      </c>
      <c r="B15" s="54">
        <v>8171</v>
      </c>
      <c r="C15" s="60">
        <v>6342</v>
      </c>
      <c r="D15" s="59">
        <v>1046</v>
      </c>
      <c r="E15" s="59">
        <v>561</v>
      </c>
      <c r="F15" s="59">
        <v>222</v>
      </c>
    </row>
    <row r="16" spans="1:6" ht="12.75">
      <c r="A16" s="7" t="s">
        <v>12</v>
      </c>
      <c r="B16" s="54">
        <v>14983</v>
      </c>
      <c r="C16" s="60">
        <v>11662</v>
      </c>
      <c r="D16" s="59">
        <v>1871</v>
      </c>
      <c r="E16" s="59">
        <v>1122</v>
      </c>
      <c r="F16" s="59">
        <v>328</v>
      </c>
    </row>
    <row r="17" spans="1:6" ht="12.75">
      <c r="A17" s="7" t="s">
        <v>105</v>
      </c>
      <c r="B17" s="54">
        <v>343507</v>
      </c>
      <c r="C17" s="60">
        <v>270937</v>
      </c>
      <c r="D17" s="59">
        <v>40508</v>
      </c>
      <c r="E17" s="59">
        <v>25007</v>
      </c>
      <c r="F17" s="59">
        <v>7055</v>
      </c>
    </row>
    <row r="18" spans="1:6" ht="12.75">
      <c r="A18" s="3"/>
      <c r="B18" s="54"/>
      <c r="C18" s="60"/>
      <c r="D18" s="59"/>
      <c r="E18" s="59"/>
      <c r="F18" s="59"/>
    </row>
    <row r="19" spans="1:6" ht="12.75">
      <c r="A19" s="3" t="s">
        <v>2</v>
      </c>
      <c r="B19" s="54"/>
      <c r="C19" s="60"/>
      <c r="D19" s="59"/>
      <c r="E19" s="59"/>
      <c r="F19" s="59"/>
    </row>
    <row r="20" spans="1:6" ht="12.75">
      <c r="A20" s="7" t="s">
        <v>101</v>
      </c>
      <c r="B20" s="54">
        <v>2251458</v>
      </c>
      <c r="C20" s="53" t="s">
        <v>100</v>
      </c>
      <c r="D20" s="52" t="s">
        <v>100</v>
      </c>
      <c r="E20" s="52" t="s">
        <v>100</v>
      </c>
      <c r="F20" s="52" t="s">
        <v>100</v>
      </c>
    </row>
    <row r="21" spans="1:6" ht="12.75">
      <c r="A21" s="3"/>
      <c r="B21" s="52"/>
      <c r="C21" s="53"/>
      <c r="D21" s="52"/>
      <c r="E21" s="52"/>
      <c r="F21" s="52"/>
    </row>
    <row r="22" spans="1:6" ht="12.75">
      <c r="A22" s="16" t="s">
        <v>104</v>
      </c>
      <c r="B22" s="54"/>
      <c r="C22" s="60"/>
      <c r="D22" s="62"/>
      <c r="E22" s="59"/>
      <c r="F22" s="59"/>
    </row>
    <row r="23" spans="1:6" ht="12.75">
      <c r="A23" s="7" t="s">
        <v>101</v>
      </c>
      <c r="B23" s="54">
        <v>4049336</v>
      </c>
      <c r="C23" s="60">
        <v>3663851</v>
      </c>
      <c r="D23" s="59">
        <v>260153</v>
      </c>
      <c r="E23" s="59">
        <v>102171</v>
      </c>
      <c r="F23" s="59">
        <v>23161</v>
      </c>
    </row>
    <row r="24" spans="1:6" ht="12.75">
      <c r="A24" s="3"/>
      <c r="B24" s="58"/>
      <c r="C24" s="57"/>
      <c r="D24" s="56"/>
      <c r="E24" s="55"/>
      <c r="F24" s="55"/>
    </row>
    <row r="25" spans="1:6" ht="12.75">
      <c r="A25" s="16" t="s">
        <v>103</v>
      </c>
      <c r="B25" s="58"/>
      <c r="C25" s="57"/>
      <c r="D25" s="61"/>
      <c r="E25" s="55"/>
      <c r="F25" s="55"/>
    </row>
    <row r="26" spans="1:6" ht="12.75">
      <c r="A26" s="7" t="s">
        <v>101</v>
      </c>
      <c r="B26" s="54">
        <v>6055913</v>
      </c>
      <c r="C26" s="60">
        <v>5325424</v>
      </c>
      <c r="D26" s="59">
        <v>447348</v>
      </c>
      <c r="E26" s="59">
        <v>220436</v>
      </c>
      <c r="F26" s="59">
        <v>62705</v>
      </c>
    </row>
    <row r="27" spans="1:6" ht="12.75">
      <c r="A27" s="3"/>
      <c r="B27" s="58"/>
      <c r="C27" s="57"/>
      <c r="D27" s="56"/>
      <c r="E27" s="55"/>
      <c r="F27" s="55"/>
    </row>
    <row r="28" spans="1:6" ht="12.75">
      <c r="A28" s="3" t="s">
        <v>102</v>
      </c>
      <c r="B28" s="58"/>
      <c r="C28" s="57"/>
      <c r="D28" s="56"/>
      <c r="E28" s="55"/>
      <c r="F28" s="55"/>
    </row>
    <row r="29" spans="1:6" ht="12.75">
      <c r="A29" s="7" t="s">
        <v>101</v>
      </c>
      <c r="B29" s="54">
        <v>136148</v>
      </c>
      <c r="C29" s="53" t="s">
        <v>100</v>
      </c>
      <c r="D29" s="52" t="s">
        <v>100</v>
      </c>
      <c r="E29" s="52" t="s">
        <v>100</v>
      </c>
      <c r="F29" s="52" t="s">
        <v>100</v>
      </c>
    </row>
    <row r="30" spans="1:6" ht="12.75">
      <c r="A30" s="4"/>
      <c r="B30" s="51"/>
      <c r="C30" s="4"/>
      <c r="D30" s="4"/>
      <c r="E30" s="50"/>
      <c r="F30" s="11"/>
    </row>
    <row r="32" ht="12.75">
      <c r="A32" s="5" t="s">
        <v>99</v>
      </c>
    </row>
    <row r="33" s="5" customFormat="1" ht="12.75">
      <c r="A33" s="5" t="s">
        <v>98</v>
      </c>
    </row>
    <row r="34" s="5" customFormat="1" ht="12.75">
      <c r="A34" s="49" t="s">
        <v>97</v>
      </c>
    </row>
    <row r="35" s="5" customFormat="1" ht="12.75">
      <c r="A35" s="49" t="s">
        <v>96</v>
      </c>
    </row>
    <row r="36" s="5" customFormat="1" ht="12.75">
      <c r="A36" s="48" t="s">
        <v>95</v>
      </c>
    </row>
    <row r="37" s="5" customFormat="1" ht="12.75">
      <c r="A37" s="5" t="s">
        <v>26</v>
      </c>
    </row>
    <row r="38" s="5" customFormat="1" ht="12.75">
      <c r="A38" s="5" t="s">
        <v>25</v>
      </c>
    </row>
    <row r="39" ht="12.75">
      <c r="A39" s="5" t="s">
        <v>24</v>
      </c>
    </row>
    <row r="40" ht="12.75">
      <c r="A40" s="5" t="s">
        <v>23</v>
      </c>
    </row>
    <row r="41" ht="12.75">
      <c r="A41" s="5" t="s">
        <v>22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The State of Hawaii Data Book 2022&amp;R&amp;9      http://dbedt.hawaii.gov/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74" customWidth="1"/>
    <col min="2" max="2" width="10.57421875" style="74" customWidth="1"/>
    <col min="3" max="7" width="10.421875" style="74" customWidth="1"/>
    <col min="8" max="16384" width="9.140625" style="74" customWidth="1"/>
  </cols>
  <sheetData>
    <row r="1" spans="1:7" ht="15.75" customHeight="1">
      <c r="A1" s="114" t="s">
        <v>138</v>
      </c>
      <c r="B1" s="114"/>
      <c r="C1" s="114"/>
      <c r="D1" s="114"/>
      <c r="E1" s="114"/>
      <c r="F1" s="114"/>
      <c r="G1" s="114"/>
    </row>
    <row r="2" spans="1:7" ht="15.75" customHeight="1">
      <c r="A2" s="114" t="s">
        <v>137</v>
      </c>
      <c r="B2" s="114"/>
      <c r="C2" s="114"/>
      <c r="D2" s="114"/>
      <c r="E2" s="114"/>
      <c r="F2" s="114"/>
      <c r="G2" s="114"/>
    </row>
    <row r="3" spans="1:7" ht="12.75">
      <c r="A3" s="80"/>
      <c r="B3" s="80"/>
      <c r="C3" s="80"/>
      <c r="D3" s="80"/>
      <c r="E3" s="80"/>
      <c r="F3" s="80"/>
      <c r="G3" s="80"/>
    </row>
    <row r="4" ht="12.75">
      <c r="A4" s="74" t="s">
        <v>136</v>
      </c>
    </row>
    <row r="5" spans="1:7" ht="12.75">
      <c r="A5" s="113" t="s">
        <v>135</v>
      </c>
      <c r="B5" s="113"/>
      <c r="C5" s="113"/>
      <c r="D5" s="113"/>
      <c r="E5" s="113"/>
      <c r="F5" s="113"/>
      <c r="G5" s="113"/>
    </row>
    <row r="6" spans="1:7" s="107" customFormat="1" ht="15" customHeight="1" thickBot="1">
      <c r="A6" s="112"/>
      <c r="B6" s="112"/>
      <c r="C6" s="112"/>
      <c r="D6" s="112"/>
      <c r="E6" s="112"/>
      <c r="F6" s="112"/>
      <c r="G6" s="112"/>
    </row>
    <row r="7" spans="1:7" s="107" customFormat="1" ht="67.5" customHeight="1" thickTop="1">
      <c r="A7" s="111" t="s">
        <v>0</v>
      </c>
      <c r="B7" s="110" t="s">
        <v>134</v>
      </c>
      <c r="C7" s="109" t="s">
        <v>133</v>
      </c>
      <c r="D7" s="109" t="s">
        <v>132</v>
      </c>
      <c r="E7" s="109" t="s">
        <v>131</v>
      </c>
      <c r="F7" s="108" t="s">
        <v>130</v>
      </c>
      <c r="G7" s="108" t="s">
        <v>129</v>
      </c>
    </row>
    <row r="8" spans="1:7" ht="12.75">
      <c r="A8" s="89"/>
      <c r="B8" s="106"/>
      <c r="C8" s="89"/>
      <c r="D8" s="89"/>
      <c r="E8" s="89"/>
      <c r="F8" s="89"/>
      <c r="G8" s="105"/>
    </row>
    <row r="9" spans="1:7" ht="12.75">
      <c r="A9" s="89" t="s">
        <v>4</v>
      </c>
      <c r="B9" s="104"/>
      <c r="C9" s="102"/>
      <c r="D9" s="102"/>
      <c r="E9" s="103"/>
      <c r="F9" s="102"/>
      <c r="G9" s="101"/>
    </row>
    <row r="10" spans="1:7" ht="12.75">
      <c r="A10" s="94" t="s">
        <v>108</v>
      </c>
      <c r="B10" s="88">
        <v>10501</v>
      </c>
      <c r="C10" s="86">
        <v>3856</v>
      </c>
      <c r="D10" s="86">
        <v>1257</v>
      </c>
      <c r="E10" s="86">
        <v>329</v>
      </c>
      <c r="F10" s="86">
        <v>956</v>
      </c>
      <c r="G10" s="85">
        <v>380</v>
      </c>
    </row>
    <row r="11" spans="1:7" ht="12.75">
      <c r="A11" s="94" t="s">
        <v>107</v>
      </c>
      <c r="B11" s="88">
        <v>513976</v>
      </c>
      <c r="C11" s="86">
        <v>154712</v>
      </c>
      <c r="D11" s="86">
        <v>60364</v>
      </c>
      <c r="E11" s="86">
        <v>14231</v>
      </c>
      <c r="F11" s="86">
        <v>65930</v>
      </c>
      <c r="G11" s="85">
        <v>26803</v>
      </c>
    </row>
    <row r="12" spans="1:7" ht="12.75">
      <c r="A12" s="89"/>
      <c r="B12" s="88"/>
      <c r="C12" s="86"/>
      <c r="D12" s="86"/>
      <c r="E12" s="86"/>
      <c r="F12" s="86"/>
      <c r="G12" s="85"/>
    </row>
    <row r="13" spans="1:7" ht="12.75">
      <c r="A13" s="89" t="s">
        <v>5</v>
      </c>
      <c r="B13" s="88"/>
      <c r="C13" s="86"/>
      <c r="D13" s="86"/>
      <c r="E13" s="86"/>
      <c r="F13" s="86"/>
      <c r="G13" s="85"/>
    </row>
    <row r="14" spans="1:7" ht="12.75">
      <c r="A14" s="94" t="s">
        <v>128</v>
      </c>
      <c r="B14" s="88">
        <v>7141</v>
      </c>
      <c r="C14" s="86">
        <v>2437</v>
      </c>
      <c r="D14" s="86">
        <v>925</v>
      </c>
      <c r="E14" s="86">
        <v>238</v>
      </c>
      <c r="F14" s="86">
        <v>681</v>
      </c>
      <c r="G14" s="85">
        <v>247</v>
      </c>
    </row>
    <row r="15" spans="1:7" ht="12.75">
      <c r="A15" s="94" t="s">
        <v>12</v>
      </c>
      <c r="B15" s="88">
        <v>12322</v>
      </c>
      <c r="C15" s="86">
        <v>3630</v>
      </c>
      <c r="D15" s="86">
        <v>1766</v>
      </c>
      <c r="E15" s="86">
        <v>453</v>
      </c>
      <c r="F15" s="86">
        <v>1280</v>
      </c>
      <c r="G15" s="85">
        <v>520</v>
      </c>
    </row>
    <row r="16" spans="1:7" ht="12.75">
      <c r="A16" s="94" t="s">
        <v>105</v>
      </c>
      <c r="B16" s="88">
        <v>309471</v>
      </c>
      <c r="C16" s="86">
        <v>79979</v>
      </c>
      <c r="D16" s="86">
        <v>40949</v>
      </c>
      <c r="E16" s="86">
        <v>8583</v>
      </c>
      <c r="F16" s="86">
        <v>47391</v>
      </c>
      <c r="G16" s="85">
        <v>13744</v>
      </c>
    </row>
    <row r="17" spans="1:7" ht="12.75">
      <c r="A17" s="89"/>
      <c r="B17" s="88"/>
      <c r="C17" s="86"/>
      <c r="D17" s="86"/>
      <c r="E17" s="86"/>
      <c r="F17" s="86"/>
      <c r="G17" s="85"/>
    </row>
    <row r="18" spans="1:7" ht="12.75">
      <c r="A18" s="89" t="s">
        <v>127</v>
      </c>
      <c r="B18" s="88"/>
      <c r="C18" s="86"/>
      <c r="D18" s="100"/>
      <c r="E18" s="86"/>
      <c r="F18" s="99"/>
      <c r="G18" s="98"/>
    </row>
    <row r="19" spans="1:7" ht="12.75">
      <c r="A19" s="94" t="s">
        <v>125</v>
      </c>
      <c r="B19" s="88">
        <v>3680176</v>
      </c>
      <c r="C19" s="86">
        <v>541350</v>
      </c>
      <c r="D19" s="86">
        <v>101581</v>
      </c>
      <c r="E19" s="86">
        <v>76880</v>
      </c>
      <c r="F19" s="87" t="s">
        <v>124</v>
      </c>
      <c r="G19" s="97" t="s">
        <v>124</v>
      </c>
    </row>
    <row r="20" spans="1:7" ht="12.75">
      <c r="A20" s="89"/>
      <c r="B20" s="88"/>
      <c r="C20" s="96"/>
      <c r="D20" s="92"/>
      <c r="E20" s="86"/>
      <c r="F20" s="86"/>
      <c r="G20" s="95"/>
    </row>
    <row r="21" spans="1:7" ht="12.75">
      <c r="A21" s="89" t="s">
        <v>126</v>
      </c>
      <c r="B21" s="88"/>
      <c r="C21" s="96"/>
      <c r="D21" s="92"/>
      <c r="E21" s="86"/>
      <c r="F21" s="86"/>
      <c r="G21" s="95"/>
    </row>
    <row r="22" spans="1:7" ht="12.75">
      <c r="A22" s="94" t="s">
        <v>125</v>
      </c>
      <c r="B22" s="88">
        <v>5798570</v>
      </c>
      <c r="C22" s="86">
        <v>1016175</v>
      </c>
      <c r="D22" s="86">
        <v>299062</v>
      </c>
      <c r="E22" s="86">
        <v>137145</v>
      </c>
      <c r="F22" s="86">
        <v>347674</v>
      </c>
      <c r="G22" s="85">
        <v>113477</v>
      </c>
    </row>
    <row r="23" spans="1:7" ht="12.75">
      <c r="A23" s="89"/>
      <c r="B23" s="88"/>
      <c r="C23" s="86"/>
      <c r="D23" s="92"/>
      <c r="E23" s="86"/>
      <c r="F23" s="86"/>
      <c r="G23" s="85"/>
    </row>
    <row r="24" spans="1:7" ht="13.5" customHeight="1">
      <c r="A24" s="89" t="s">
        <v>65</v>
      </c>
      <c r="B24" s="88">
        <v>2350726</v>
      </c>
      <c r="C24" s="86">
        <v>477531</v>
      </c>
      <c r="D24" s="86">
        <v>208206</v>
      </c>
      <c r="E24" s="87" t="s">
        <v>122</v>
      </c>
      <c r="F24" s="87" t="s">
        <v>124</v>
      </c>
      <c r="G24" s="85">
        <v>71982</v>
      </c>
    </row>
    <row r="25" spans="1:7" ht="13.5" customHeight="1">
      <c r="A25" s="89"/>
      <c r="B25" s="93"/>
      <c r="C25" s="86"/>
      <c r="D25" s="92"/>
      <c r="E25" s="91"/>
      <c r="F25" s="90"/>
      <c r="G25" s="85"/>
    </row>
    <row r="26" spans="1:7" ht="13.5" customHeight="1">
      <c r="A26" s="89" t="s">
        <v>123</v>
      </c>
      <c r="B26" s="88">
        <v>71434</v>
      </c>
      <c r="C26" s="87" t="s">
        <v>122</v>
      </c>
      <c r="D26" s="86">
        <v>11488</v>
      </c>
      <c r="E26" s="86">
        <v>4595</v>
      </c>
      <c r="F26" s="86">
        <v>14525</v>
      </c>
      <c r="G26" s="85">
        <v>5248</v>
      </c>
    </row>
    <row r="27" spans="1:7" ht="12.75">
      <c r="A27" s="84"/>
      <c r="B27" s="83"/>
      <c r="C27" s="82"/>
      <c r="D27" s="82"/>
      <c r="E27" s="82"/>
      <c r="F27" s="82"/>
      <c r="G27" s="81"/>
    </row>
    <row r="28" spans="1:7" ht="12.75">
      <c r="A28" s="80"/>
      <c r="B28" s="79"/>
      <c r="C28" s="79"/>
      <c r="D28" s="79"/>
      <c r="E28" s="79"/>
      <c r="F28" s="79"/>
      <c r="G28" s="79"/>
    </row>
    <row r="29" spans="1:7" ht="12.75">
      <c r="A29" s="78" t="s">
        <v>121</v>
      </c>
      <c r="B29" s="79"/>
      <c r="C29" s="79"/>
      <c r="D29" s="79"/>
      <c r="E29" s="79"/>
      <c r="F29" s="79"/>
      <c r="G29" s="79"/>
    </row>
    <row r="30" spans="1:7" ht="12.75">
      <c r="A30" s="49" t="s">
        <v>120</v>
      </c>
      <c r="B30" s="79"/>
      <c r="C30" s="79"/>
      <c r="D30" s="79"/>
      <c r="E30" s="79"/>
      <c r="F30" s="79"/>
      <c r="G30" s="79"/>
    </row>
    <row r="31" spans="1:7" ht="12.75">
      <c r="A31" s="78" t="s">
        <v>16</v>
      </c>
      <c r="B31" s="75"/>
      <c r="C31" s="75"/>
      <c r="D31" s="75"/>
      <c r="E31" s="75"/>
      <c r="F31" s="75"/>
      <c r="G31" s="75"/>
    </row>
    <row r="32" spans="1:7" ht="12.75">
      <c r="A32" s="78" t="s">
        <v>3</v>
      </c>
      <c r="B32" s="75"/>
      <c r="C32" s="75"/>
      <c r="D32" s="75"/>
      <c r="E32" s="75"/>
      <c r="F32" s="75"/>
      <c r="G32" s="75"/>
    </row>
    <row r="33" spans="1:7" ht="12.75">
      <c r="A33" s="5" t="s">
        <v>7</v>
      </c>
      <c r="B33" s="75"/>
      <c r="C33" s="75"/>
      <c r="D33" s="75"/>
      <c r="E33" s="75"/>
      <c r="F33" s="75"/>
      <c r="G33" s="75"/>
    </row>
    <row r="34" spans="1:7" ht="12.75">
      <c r="A34" s="5" t="s">
        <v>119</v>
      </c>
      <c r="B34" s="75"/>
      <c r="C34" s="75"/>
      <c r="D34" s="75"/>
      <c r="E34" s="75"/>
      <c r="F34" s="75"/>
      <c r="G34" s="75"/>
    </row>
    <row r="35" spans="1:7" ht="12.75">
      <c r="A35" s="5" t="s">
        <v>118</v>
      </c>
      <c r="B35" s="75"/>
      <c r="C35" s="75"/>
      <c r="D35" s="75"/>
      <c r="E35" s="75"/>
      <c r="F35" s="75"/>
      <c r="G35" s="75"/>
    </row>
    <row r="36" spans="2:7" ht="12.75">
      <c r="B36" s="75"/>
      <c r="C36" s="75"/>
      <c r="D36" s="75"/>
      <c r="E36" s="75"/>
      <c r="F36" s="75"/>
      <c r="G36" s="75"/>
    </row>
    <row r="37" spans="2:7" ht="12.75">
      <c r="B37" s="75"/>
      <c r="C37" s="75"/>
      <c r="D37" s="75"/>
      <c r="E37" s="75"/>
      <c r="F37" s="75"/>
      <c r="G37" s="75"/>
    </row>
    <row r="38" spans="2:7" ht="12.75">
      <c r="B38" s="75"/>
      <c r="C38" s="75"/>
      <c r="D38" s="75"/>
      <c r="E38" s="75"/>
      <c r="F38" s="75"/>
      <c r="G38" s="75"/>
    </row>
    <row r="39" spans="1:7" ht="12.75">
      <c r="A39" s="77" t="s">
        <v>117</v>
      </c>
      <c r="B39" s="76"/>
      <c r="C39" s="76"/>
      <c r="D39" s="76"/>
      <c r="E39" s="76"/>
      <c r="F39" s="76"/>
      <c r="G39" s="76"/>
    </row>
    <row r="40" spans="2:7" ht="12.75">
      <c r="B40" s="75"/>
      <c r="C40" s="75"/>
      <c r="D40" s="75"/>
      <c r="E40" s="75"/>
      <c r="F40" s="75"/>
      <c r="G40" s="75"/>
    </row>
    <row r="41" spans="2:7" ht="12.75">
      <c r="B41" s="75"/>
      <c r="C41" s="75"/>
      <c r="D41" s="75"/>
      <c r="E41" s="75"/>
      <c r="F41" s="75"/>
      <c r="G41" s="75"/>
    </row>
    <row r="42" spans="2:7" ht="12.75">
      <c r="B42" s="75"/>
      <c r="C42" s="75"/>
      <c r="D42" s="75"/>
      <c r="E42" s="75"/>
      <c r="F42" s="75"/>
      <c r="G42" s="75"/>
    </row>
    <row r="43" spans="2:7" ht="12.75">
      <c r="B43" s="75"/>
      <c r="C43" s="75"/>
      <c r="D43" s="75"/>
      <c r="E43" s="75"/>
      <c r="F43" s="75"/>
      <c r="G43" s="75"/>
    </row>
    <row r="44" spans="2:7" ht="12.75">
      <c r="B44" s="75"/>
      <c r="C44" s="75"/>
      <c r="D44" s="75"/>
      <c r="E44" s="75"/>
      <c r="F44" s="75"/>
      <c r="G44" s="75"/>
    </row>
    <row r="45" spans="2:7" ht="12.75">
      <c r="B45" s="75"/>
      <c r="C45" s="75"/>
      <c r="D45" s="75"/>
      <c r="E45" s="75"/>
      <c r="F45" s="75"/>
      <c r="G45" s="75"/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  <row r="56" spans="2:7" ht="12.75">
      <c r="B56" s="75"/>
      <c r="C56" s="75"/>
      <c r="D56" s="75"/>
      <c r="E56" s="75"/>
      <c r="F56" s="75"/>
      <c r="G56" s="75"/>
    </row>
    <row r="57" spans="2:7" ht="12.75">
      <c r="B57" s="75"/>
      <c r="C57" s="75"/>
      <c r="D57" s="75"/>
      <c r="E57" s="75"/>
      <c r="F57" s="75"/>
      <c r="G57" s="75"/>
    </row>
    <row r="58" spans="2:7" ht="12.75">
      <c r="B58" s="75"/>
      <c r="C58" s="75"/>
      <c r="D58" s="75"/>
      <c r="E58" s="75"/>
      <c r="F58" s="75"/>
      <c r="G58" s="7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  The State of Hawaii Data Book 2022&amp;R&amp;9      http://dbedt.hawaii.gov/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7.00390625" style="0" customWidth="1"/>
    <col min="3" max="3" width="8.8515625" style="0" customWidth="1"/>
    <col min="4" max="4" width="10.140625" style="0" customWidth="1"/>
    <col min="5" max="5" width="10.28125" style="0" customWidth="1"/>
    <col min="6" max="6" width="10.140625" style="0" customWidth="1"/>
  </cols>
  <sheetData>
    <row r="1" spans="1:6" s="70" customFormat="1" ht="15.75" customHeight="1">
      <c r="A1" s="72" t="s">
        <v>156</v>
      </c>
      <c r="B1" s="73"/>
      <c r="C1" s="73"/>
      <c r="D1" s="73"/>
      <c r="E1" s="73"/>
      <c r="F1" s="73"/>
    </row>
    <row r="2" spans="1:6" s="70" customFormat="1" ht="15.75" customHeight="1">
      <c r="A2" s="72" t="s">
        <v>193</v>
      </c>
      <c r="B2" s="73"/>
      <c r="C2" s="73"/>
      <c r="D2" s="73"/>
      <c r="E2" s="73"/>
      <c r="F2" s="73"/>
    </row>
    <row r="3" spans="1:6" s="70" customFormat="1" ht="12.75" customHeight="1">
      <c r="A3" s="72"/>
      <c r="B3" s="71"/>
      <c r="C3" s="71"/>
      <c r="D3" s="71"/>
      <c r="E3" s="71"/>
      <c r="F3" s="71"/>
    </row>
    <row r="4" spans="1:6" s="147" customFormat="1" ht="12.75" customHeight="1">
      <c r="A4" s="149" t="s">
        <v>192</v>
      </c>
      <c r="B4" s="150"/>
      <c r="C4" s="150"/>
      <c r="D4" s="150"/>
      <c r="E4" s="150"/>
      <c r="F4" s="150"/>
    </row>
    <row r="5" spans="1:6" s="147" customFormat="1" ht="12.75" customHeight="1">
      <c r="A5" s="149" t="s">
        <v>191</v>
      </c>
      <c r="B5" s="148"/>
      <c r="C5" s="148"/>
      <c r="D5" s="148"/>
      <c r="E5" s="148"/>
      <c r="F5" s="148"/>
    </row>
    <row r="6" spans="1:6" s="70" customFormat="1" ht="12.75" customHeight="1" thickBot="1">
      <c r="A6" s="131"/>
      <c r="B6" s="131"/>
      <c r="C6" s="131"/>
      <c r="D6" s="131"/>
      <c r="E6" s="131"/>
      <c r="F6" s="131"/>
    </row>
    <row r="7" spans="1:6" s="64" customFormat="1" ht="54" customHeight="1" thickTop="1">
      <c r="A7" s="130" t="s">
        <v>154</v>
      </c>
      <c r="B7" s="130" t="s">
        <v>153</v>
      </c>
      <c r="C7" s="130" t="s">
        <v>152</v>
      </c>
      <c r="D7" s="130" t="s">
        <v>151</v>
      </c>
      <c r="E7" s="130" t="s">
        <v>150</v>
      </c>
      <c r="F7" s="66" t="s">
        <v>149</v>
      </c>
    </row>
    <row r="8" spans="1:5" ht="12.75">
      <c r="A8" s="3"/>
      <c r="B8" s="3"/>
      <c r="C8" s="3"/>
      <c r="D8" s="3"/>
      <c r="E8" s="3"/>
    </row>
    <row r="9" spans="1:7" s="46" customFormat="1" ht="12.75">
      <c r="A9" s="16"/>
      <c r="B9" s="146" t="s">
        <v>134</v>
      </c>
      <c r="C9" s="145">
        <v>1102</v>
      </c>
      <c r="D9" s="145">
        <v>12476</v>
      </c>
      <c r="E9" s="145">
        <v>653173.27</v>
      </c>
      <c r="F9" s="144">
        <v>52353</v>
      </c>
      <c r="G9" s="143"/>
    </row>
    <row r="10" spans="1:6" s="46" customFormat="1" ht="12.75">
      <c r="A10" s="16"/>
      <c r="B10" s="142"/>
      <c r="C10" s="141"/>
      <c r="D10" s="140"/>
      <c r="E10" s="139"/>
      <c r="F10" s="138"/>
    </row>
    <row r="11" spans="1:6" ht="12.75">
      <c r="A11" s="127">
        <v>311</v>
      </c>
      <c r="B11" s="126" t="s">
        <v>190</v>
      </c>
      <c r="C11" s="125">
        <v>392</v>
      </c>
      <c r="D11" s="125">
        <v>5815</v>
      </c>
      <c r="E11" s="125">
        <v>227979.698</v>
      </c>
      <c r="F11" s="32">
        <v>39203</v>
      </c>
    </row>
    <row r="12" spans="1:6" ht="12.75">
      <c r="A12" s="127">
        <v>3112</v>
      </c>
      <c r="B12" s="137" t="s">
        <v>189</v>
      </c>
      <c r="C12" s="125">
        <v>4</v>
      </c>
      <c r="D12" s="125">
        <v>33</v>
      </c>
      <c r="E12" s="125">
        <v>665.007</v>
      </c>
      <c r="F12" s="32">
        <v>20101</v>
      </c>
    </row>
    <row r="13" spans="1:6" ht="12.75">
      <c r="A13" s="127">
        <v>3113</v>
      </c>
      <c r="B13" s="137" t="s">
        <v>188</v>
      </c>
      <c r="C13" s="125">
        <v>35</v>
      </c>
      <c r="D13" s="125">
        <v>581</v>
      </c>
      <c r="E13" s="125">
        <v>22515.077</v>
      </c>
      <c r="F13" s="32">
        <v>38769</v>
      </c>
    </row>
    <row r="14" spans="1:6" ht="12.75">
      <c r="A14" s="127">
        <v>3114</v>
      </c>
      <c r="B14" s="137" t="s">
        <v>187</v>
      </c>
      <c r="C14" s="125">
        <v>24</v>
      </c>
      <c r="D14" s="125">
        <v>261</v>
      </c>
      <c r="E14" s="125">
        <v>10530.928</v>
      </c>
      <c r="F14" s="32">
        <v>40310</v>
      </c>
    </row>
    <row r="15" spans="1:6" ht="12.75">
      <c r="A15" s="127">
        <v>3115</v>
      </c>
      <c r="B15" s="137" t="s">
        <v>186</v>
      </c>
      <c r="C15" s="125">
        <v>19</v>
      </c>
      <c r="D15" s="125">
        <v>408</v>
      </c>
      <c r="E15" s="125">
        <v>20181.877</v>
      </c>
      <c r="F15" s="32">
        <v>49445</v>
      </c>
    </row>
    <row r="16" spans="1:6" ht="12.75">
      <c r="A16" s="127">
        <v>3116</v>
      </c>
      <c r="B16" s="137" t="s">
        <v>185</v>
      </c>
      <c r="C16" s="125">
        <v>24</v>
      </c>
      <c r="D16" s="125">
        <v>506</v>
      </c>
      <c r="E16" s="125">
        <v>23064.397</v>
      </c>
      <c r="F16" s="32">
        <v>45597</v>
      </c>
    </row>
    <row r="17" spans="1:6" ht="12.75">
      <c r="A17" s="127">
        <v>3118</v>
      </c>
      <c r="B17" s="137" t="s">
        <v>184</v>
      </c>
      <c r="C17" s="125">
        <v>165</v>
      </c>
      <c r="D17" s="125">
        <v>2139</v>
      </c>
      <c r="E17" s="125">
        <v>77170.27</v>
      </c>
      <c r="F17" s="32">
        <v>36074</v>
      </c>
    </row>
    <row r="18" spans="1:6" ht="12.75">
      <c r="A18" s="127">
        <v>3119</v>
      </c>
      <c r="B18" s="136" t="s">
        <v>183</v>
      </c>
      <c r="C18" s="125">
        <v>119</v>
      </c>
      <c r="D18" s="125">
        <v>1848</v>
      </c>
      <c r="E18" s="125">
        <v>71968.899</v>
      </c>
      <c r="F18" s="32">
        <v>38939</v>
      </c>
    </row>
    <row r="19" spans="1:6" ht="12.75">
      <c r="A19" s="127">
        <v>312</v>
      </c>
      <c r="B19" s="126" t="s">
        <v>182</v>
      </c>
      <c r="C19" s="125">
        <v>53</v>
      </c>
      <c r="D19" s="125">
        <v>1251</v>
      </c>
      <c r="E19" s="125">
        <v>72708.35</v>
      </c>
      <c r="F19" s="32">
        <v>58136</v>
      </c>
    </row>
    <row r="20" spans="1:6" ht="12.75">
      <c r="A20" s="127">
        <v>314</v>
      </c>
      <c r="B20" s="126" t="s">
        <v>181</v>
      </c>
      <c r="C20" s="125">
        <v>25</v>
      </c>
      <c r="D20" s="125">
        <v>149</v>
      </c>
      <c r="E20" s="125">
        <v>7069.016</v>
      </c>
      <c r="F20" s="32">
        <v>47603</v>
      </c>
    </row>
    <row r="21" spans="1:6" ht="12.75">
      <c r="A21" s="127">
        <v>315</v>
      </c>
      <c r="B21" s="126" t="s">
        <v>180</v>
      </c>
      <c r="C21" s="125">
        <v>54</v>
      </c>
      <c r="D21" s="125">
        <v>304</v>
      </c>
      <c r="E21" s="125">
        <v>11145.113</v>
      </c>
      <c r="F21" s="32">
        <v>36641</v>
      </c>
    </row>
    <row r="22" spans="1:6" ht="12.75">
      <c r="A22" s="127">
        <v>316</v>
      </c>
      <c r="B22" s="128" t="s">
        <v>179</v>
      </c>
      <c r="C22" s="125">
        <v>9</v>
      </c>
      <c r="D22" s="125">
        <v>77</v>
      </c>
      <c r="E22" s="125">
        <v>2533.576</v>
      </c>
      <c r="F22" s="32">
        <v>32833</v>
      </c>
    </row>
    <row r="23" spans="1:6" ht="12.75">
      <c r="A23" s="127">
        <v>3169</v>
      </c>
      <c r="B23" s="136" t="s">
        <v>178</v>
      </c>
      <c r="C23" s="125">
        <v>5</v>
      </c>
      <c r="D23" s="125">
        <v>23</v>
      </c>
      <c r="E23" s="125">
        <v>1079.38</v>
      </c>
      <c r="F23" s="32">
        <v>46930</v>
      </c>
    </row>
    <row r="24" spans="1:6" ht="12.75">
      <c r="A24" s="127">
        <v>3212</v>
      </c>
      <c r="B24" s="136" t="s">
        <v>177</v>
      </c>
      <c r="C24" s="125">
        <v>6</v>
      </c>
      <c r="D24" s="125">
        <v>113</v>
      </c>
      <c r="E24" s="125">
        <v>4743.668</v>
      </c>
      <c r="F24" s="32">
        <v>41856</v>
      </c>
    </row>
    <row r="25" spans="1:6" ht="12.75">
      <c r="A25" s="127">
        <v>321</v>
      </c>
      <c r="B25" s="128" t="s">
        <v>176</v>
      </c>
      <c r="C25" s="125">
        <v>22</v>
      </c>
      <c r="D25" s="125">
        <v>196</v>
      </c>
      <c r="E25" s="125">
        <v>8876.825</v>
      </c>
      <c r="F25" s="32">
        <v>45386</v>
      </c>
    </row>
    <row r="26" spans="1:6" ht="12.75">
      <c r="A26" s="127">
        <v>322</v>
      </c>
      <c r="B26" s="128" t="s">
        <v>175</v>
      </c>
      <c r="C26" s="125">
        <v>3</v>
      </c>
      <c r="D26" s="125">
        <v>83</v>
      </c>
      <c r="E26" s="125">
        <v>4827.168</v>
      </c>
      <c r="F26" s="32">
        <v>58159</v>
      </c>
    </row>
    <row r="27" spans="1:6" ht="12.75">
      <c r="A27" s="127">
        <v>323</v>
      </c>
      <c r="B27" s="128" t="s">
        <v>174</v>
      </c>
      <c r="C27" s="125">
        <v>107</v>
      </c>
      <c r="D27" s="125">
        <v>549</v>
      </c>
      <c r="E27" s="125">
        <v>22374.122</v>
      </c>
      <c r="F27" s="32">
        <v>40742</v>
      </c>
    </row>
    <row r="28" spans="1:6" ht="12.75">
      <c r="A28" s="127">
        <v>325</v>
      </c>
      <c r="B28" s="126" t="s">
        <v>173</v>
      </c>
      <c r="C28" s="125">
        <v>56</v>
      </c>
      <c r="D28" s="135">
        <v>409</v>
      </c>
      <c r="E28" s="125">
        <v>24266.895</v>
      </c>
      <c r="F28" s="32">
        <v>59393</v>
      </c>
    </row>
    <row r="29" spans="1:6" ht="12.75">
      <c r="A29" s="127">
        <v>3251</v>
      </c>
      <c r="B29" s="128" t="s">
        <v>172</v>
      </c>
      <c r="C29" s="125">
        <v>17</v>
      </c>
      <c r="D29" s="135">
        <v>210</v>
      </c>
      <c r="E29" s="125">
        <v>14099.395</v>
      </c>
      <c r="F29" s="32">
        <v>67193</v>
      </c>
    </row>
    <row r="30" spans="1:6" ht="12.75">
      <c r="A30" s="127">
        <v>3254</v>
      </c>
      <c r="B30" s="128" t="s">
        <v>171</v>
      </c>
      <c r="C30" s="125">
        <v>8</v>
      </c>
      <c r="D30" s="135">
        <v>17</v>
      </c>
      <c r="E30" s="125">
        <v>1801.218</v>
      </c>
      <c r="F30" s="32">
        <v>103419</v>
      </c>
    </row>
    <row r="31" spans="1:6" ht="12.75">
      <c r="A31" s="127">
        <v>3256</v>
      </c>
      <c r="B31" s="128" t="s">
        <v>170</v>
      </c>
      <c r="C31" s="125">
        <v>24</v>
      </c>
      <c r="D31" s="135">
        <v>109</v>
      </c>
      <c r="E31" s="125">
        <v>4642.922</v>
      </c>
      <c r="F31" s="32">
        <v>42498</v>
      </c>
    </row>
    <row r="32" spans="1:6" ht="12.75">
      <c r="A32" s="127">
        <v>326</v>
      </c>
      <c r="B32" s="126" t="s">
        <v>169</v>
      </c>
      <c r="C32" s="125">
        <v>20</v>
      </c>
      <c r="D32" s="125">
        <v>264</v>
      </c>
      <c r="E32" s="125">
        <v>15620.357</v>
      </c>
      <c r="F32" s="32">
        <v>59112</v>
      </c>
    </row>
    <row r="33" spans="1:6" ht="12.75">
      <c r="A33" s="127">
        <v>327</v>
      </c>
      <c r="B33" s="126" t="s">
        <v>168</v>
      </c>
      <c r="C33" s="125">
        <v>45</v>
      </c>
      <c r="D33" s="125">
        <v>733</v>
      </c>
      <c r="E33" s="125">
        <v>61623.284</v>
      </c>
      <c r="F33" s="32">
        <v>84127</v>
      </c>
    </row>
    <row r="34" spans="1:6" ht="12.75">
      <c r="A34" s="127">
        <v>3273</v>
      </c>
      <c r="B34" s="128" t="s">
        <v>167</v>
      </c>
      <c r="C34" s="125">
        <v>22</v>
      </c>
      <c r="D34" s="125">
        <v>591</v>
      </c>
      <c r="E34" s="125">
        <v>53547.299</v>
      </c>
      <c r="F34" s="32">
        <v>90617</v>
      </c>
    </row>
    <row r="35" spans="1:6" ht="12.75">
      <c r="A35" s="127">
        <v>3279</v>
      </c>
      <c r="B35" s="128" t="s">
        <v>166</v>
      </c>
      <c r="C35" s="125">
        <v>13</v>
      </c>
      <c r="D35" s="125">
        <v>80</v>
      </c>
      <c r="E35" s="125">
        <v>4791.21</v>
      </c>
      <c r="F35" s="32">
        <v>59580</v>
      </c>
    </row>
    <row r="36" spans="1:6" ht="12.75">
      <c r="A36" s="127">
        <v>332</v>
      </c>
      <c r="B36" s="126" t="s">
        <v>165</v>
      </c>
      <c r="C36" s="125">
        <v>44</v>
      </c>
      <c r="D36" s="125">
        <v>319</v>
      </c>
      <c r="E36" s="125">
        <v>20741.497</v>
      </c>
      <c r="F36" s="32">
        <v>65088</v>
      </c>
    </row>
    <row r="37" spans="1:6" ht="12.75">
      <c r="A37" s="127">
        <v>3323</v>
      </c>
      <c r="B37" s="128" t="s">
        <v>164</v>
      </c>
      <c r="C37" s="125">
        <v>28</v>
      </c>
      <c r="D37" s="125">
        <v>195</v>
      </c>
      <c r="E37" s="125">
        <v>12529.306</v>
      </c>
      <c r="F37" s="32">
        <v>64143</v>
      </c>
    </row>
    <row r="38" spans="1:6" ht="12.75">
      <c r="A38" s="127">
        <v>3327</v>
      </c>
      <c r="B38" s="128" t="s">
        <v>163</v>
      </c>
      <c r="C38" s="125">
        <v>6</v>
      </c>
      <c r="D38" s="125">
        <v>29</v>
      </c>
      <c r="E38" s="125">
        <v>1202.872</v>
      </c>
      <c r="F38" s="32">
        <v>41718</v>
      </c>
    </row>
    <row r="39" spans="1:6" ht="12.75">
      <c r="A39" s="127">
        <v>3328</v>
      </c>
      <c r="B39" s="128" t="s">
        <v>162</v>
      </c>
      <c r="C39" s="125">
        <v>6</v>
      </c>
      <c r="D39" s="125">
        <v>19</v>
      </c>
      <c r="E39" s="125">
        <v>950.99</v>
      </c>
      <c r="F39" s="32">
        <v>50495</v>
      </c>
    </row>
    <row r="40" spans="1:6" ht="12.75">
      <c r="A40" s="127">
        <v>333</v>
      </c>
      <c r="B40" s="126" t="s">
        <v>161</v>
      </c>
      <c r="C40" s="125">
        <v>5</v>
      </c>
      <c r="D40" s="125">
        <v>39</v>
      </c>
      <c r="E40" s="125">
        <v>2330.958</v>
      </c>
      <c r="F40" s="32">
        <v>59641</v>
      </c>
    </row>
    <row r="41" spans="1:6" ht="12.75">
      <c r="A41" s="127">
        <v>334</v>
      </c>
      <c r="B41" s="126" t="s">
        <v>160</v>
      </c>
      <c r="C41" s="125">
        <v>17</v>
      </c>
      <c r="D41" s="125">
        <v>204</v>
      </c>
      <c r="E41" s="125">
        <v>18479.635</v>
      </c>
      <c r="F41" s="32">
        <v>90772</v>
      </c>
    </row>
    <row r="42" spans="1:6" ht="12.75">
      <c r="A42" s="127">
        <v>3345</v>
      </c>
      <c r="B42" s="128" t="s">
        <v>159</v>
      </c>
      <c r="C42" s="125"/>
      <c r="D42" s="125"/>
      <c r="E42" s="125"/>
      <c r="F42" s="32"/>
    </row>
    <row r="43" spans="1:6" ht="12.75">
      <c r="A43" s="127"/>
      <c r="B43" s="134" t="s">
        <v>158</v>
      </c>
      <c r="C43" s="125">
        <v>7</v>
      </c>
      <c r="D43" s="133">
        <v>170</v>
      </c>
      <c r="E43" s="133">
        <v>15037.054</v>
      </c>
      <c r="F43" s="32">
        <v>88714</v>
      </c>
    </row>
    <row r="44" spans="1:6" ht="12.75">
      <c r="A44" s="127">
        <v>3346</v>
      </c>
      <c r="B44" s="128" t="s">
        <v>157</v>
      </c>
      <c r="C44" s="125">
        <v>4</v>
      </c>
      <c r="D44" s="133">
        <v>3</v>
      </c>
      <c r="E44" s="133">
        <v>347.759</v>
      </c>
      <c r="F44" s="132">
        <v>104328</v>
      </c>
    </row>
    <row r="45" spans="1:6" ht="12.75" customHeight="1">
      <c r="A45" s="124"/>
      <c r="B45" s="12"/>
      <c r="C45" s="123"/>
      <c r="D45" s="122"/>
      <c r="E45" s="122"/>
      <c r="F45" s="121"/>
    </row>
    <row r="46" spans="1:6" ht="12.75" customHeight="1">
      <c r="A46" s="120"/>
      <c r="C46" s="119"/>
      <c r="D46" s="118"/>
      <c r="E46" s="118"/>
      <c r="F46" s="117"/>
    </row>
    <row r="47" spans="1:6" ht="12.75" customHeight="1">
      <c r="A47" s="48" t="s">
        <v>63</v>
      </c>
      <c r="C47" s="119"/>
      <c r="D47" s="118"/>
      <c r="E47" s="118"/>
      <c r="F47" s="117"/>
    </row>
    <row r="48" spans="1:6" ht="15.75" customHeight="1">
      <c r="A48" s="72" t="s">
        <v>156</v>
      </c>
      <c r="B48" s="73"/>
      <c r="C48" s="73"/>
      <c r="D48" s="73"/>
      <c r="E48" s="73"/>
      <c r="F48" s="73"/>
    </row>
    <row r="49" spans="1:6" ht="15.75" customHeight="1">
      <c r="A49" s="72" t="s">
        <v>155</v>
      </c>
      <c r="B49" s="73"/>
      <c r="C49" s="73"/>
      <c r="D49" s="73"/>
      <c r="E49" s="73"/>
      <c r="F49" s="73"/>
    </row>
    <row r="50" spans="1:6" ht="12.75" customHeight="1" thickBot="1">
      <c r="A50" s="131"/>
      <c r="B50" s="131"/>
      <c r="C50" s="131"/>
      <c r="D50" s="131"/>
      <c r="E50" s="131"/>
      <c r="F50" s="131"/>
    </row>
    <row r="51" spans="1:6" ht="54" customHeight="1" thickTop="1">
      <c r="A51" s="130" t="s">
        <v>154</v>
      </c>
      <c r="B51" s="130" t="s">
        <v>153</v>
      </c>
      <c r="C51" s="130" t="s">
        <v>152</v>
      </c>
      <c r="D51" s="130" t="s">
        <v>151</v>
      </c>
      <c r="E51" s="130" t="s">
        <v>150</v>
      </c>
      <c r="F51" s="66" t="s">
        <v>149</v>
      </c>
    </row>
    <row r="52" spans="1:6" ht="12.75" customHeight="1">
      <c r="A52" s="129"/>
      <c r="B52" s="129"/>
      <c r="C52" s="129"/>
      <c r="D52" s="129"/>
      <c r="E52" s="129"/>
      <c r="F52" s="64"/>
    </row>
    <row r="53" spans="1:6" ht="12.75" customHeight="1">
      <c r="A53" s="127">
        <v>336</v>
      </c>
      <c r="B53" s="126" t="s">
        <v>148</v>
      </c>
      <c r="C53" s="125">
        <v>30</v>
      </c>
      <c r="D53" s="125">
        <v>610</v>
      </c>
      <c r="E53" s="125">
        <v>53644.446</v>
      </c>
      <c r="F53" s="32">
        <v>87990</v>
      </c>
    </row>
    <row r="54" spans="1:6" ht="12.75" customHeight="1">
      <c r="A54" s="127">
        <v>3366</v>
      </c>
      <c r="B54" s="126" t="s">
        <v>147</v>
      </c>
      <c r="C54" s="125">
        <v>22</v>
      </c>
      <c r="D54" s="125">
        <v>599</v>
      </c>
      <c r="E54" s="125">
        <v>52484.846</v>
      </c>
      <c r="F54" s="32">
        <v>87609</v>
      </c>
    </row>
    <row r="55" spans="1:6" ht="12.75" customHeight="1">
      <c r="A55" s="127">
        <v>337</v>
      </c>
      <c r="B55" s="126" t="s">
        <v>146</v>
      </c>
      <c r="C55" s="125">
        <v>53</v>
      </c>
      <c r="D55" s="125">
        <v>329</v>
      </c>
      <c r="E55" s="125">
        <v>17261.12</v>
      </c>
      <c r="F55" s="32">
        <v>52439</v>
      </c>
    </row>
    <row r="56" spans="1:6" ht="12.75" customHeight="1">
      <c r="A56" s="127">
        <v>3371</v>
      </c>
      <c r="B56" s="128" t="s">
        <v>145</v>
      </c>
      <c r="C56" s="125">
        <v>44</v>
      </c>
      <c r="D56" s="125">
        <v>265</v>
      </c>
      <c r="E56" s="125">
        <v>13967.365</v>
      </c>
      <c r="F56" s="32">
        <v>52641</v>
      </c>
    </row>
    <row r="57" spans="1:6" ht="12.75" customHeight="1">
      <c r="A57" s="127">
        <v>339</v>
      </c>
      <c r="B57" s="126" t="s">
        <v>144</v>
      </c>
      <c r="C57" s="125">
        <v>155</v>
      </c>
      <c r="D57" s="125">
        <v>786</v>
      </c>
      <c r="E57" s="125">
        <v>35865.214</v>
      </c>
      <c r="F57" s="32">
        <v>45649</v>
      </c>
    </row>
    <row r="58" spans="1:6" ht="12.75" customHeight="1">
      <c r="A58" s="127">
        <v>3391</v>
      </c>
      <c r="B58" s="126" t="s">
        <v>143</v>
      </c>
      <c r="C58" s="125">
        <v>29</v>
      </c>
      <c r="D58" s="125">
        <v>170</v>
      </c>
      <c r="E58" s="125">
        <v>8395.379</v>
      </c>
      <c r="F58" s="32">
        <v>49385</v>
      </c>
    </row>
    <row r="59" spans="1:6" ht="12.75" customHeight="1">
      <c r="A59" s="127">
        <v>3399</v>
      </c>
      <c r="B59" s="126" t="s">
        <v>142</v>
      </c>
      <c r="C59" s="125">
        <v>126</v>
      </c>
      <c r="D59" s="125">
        <v>616</v>
      </c>
      <c r="E59" s="125">
        <v>27469.835</v>
      </c>
      <c r="F59" s="32">
        <v>44618</v>
      </c>
    </row>
    <row r="60" spans="1:6" ht="12.75">
      <c r="A60" s="124"/>
      <c r="B60" s="12"/>
      <c r="C60" s="123"/>
      <c r="D60" s="122"/>
      <c r="E60" s="122"/>
      <c r="F60" s="121"/>
    </row>
    <row r="61" spans="1:6" ht="12.75">
      <c r="A61" s="120"/>
      <c r="C61" s="119"/>
      <c r="D61" s="118"/>
      <c r="E61" s="118"/>
      <c r="F61" s="117"/>
    </row>
    <row r="62" spans="1:6" ht="12.75">
      <c r="A62" s="48" t="s">
        <v>141</v>
      </c>
      <c r="B62" s="49"/>
      <c r="C62" s="49"/>
      <c r="D62" s="49"/>
      <c r="E62" s="49"/>
      <c r="F62" s="49"/>
    </row>
    <row r="63" ht="12.75">
      <c r="A63" s="5" t="s">
        <v>140</v>
      </c>
    </row>
    <row r="64" spans="1:5" ht="12.75">
      <c r="A64" s="116" t="s">
        <v>139</v>
      </c>
      <c r="C64" s="115"/>
      <c r="D64" s="115"/>
      <c r="E64" s="115"/>
    </row>
    <row r="65" spans="3:5" ht="12.75">
      <c r="C65" s="115"/>
      <c r="D65" s="115"/>
      <c r="E65" s="115"/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2022&amp;R&amp;9      http://dbedt.hawaii.gov/</oddFooter>
  </headerFooter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6" width="13.7109375" style="0" customWidth="1"/>
    <col min="8" max="8" width="9.28125" style="0" customWidth="1"/>
  </cols>
  <sheetData>
    <row r="1" spans="1:6" s="70" customFormat="1" ht="15.75">
      <c r="A1" s="72" t="s">
        <v>206</v>
      </c>
      <c r="B1" s="73"/>
      <c r="C1" s="73"/>
      <c r="D1" s="73"/>
      <c r="E1" s="73"/>
      <c r="F1" s="73"/>
    </row>
    <row r="2" spans="1:6" s="70" customFormat="1" ht="15.75">
      <c r="A2" s="72" t="s">
        <v>205</v>
      </c>
      <c r="B2" s="73"/>
      <c r="C2" s="73"/>
      <c r="D2" s="73"/>
      <c r="E2" s="73"/>
      <c r="F2" s="73"/>
    </row>
    <row r="3" s="70" customFormat="1" ht="13.5" customHeight="1">
      <c r="A3" s="72"/>
    </row>
    <row r="4" spans="1:6" ht="12.75">
      <c r="A4" t="s">
        <v>204</v>
      </c>
      <c r="B4" s="1"/>
      <c r="C4" s="1"/>
      <c r="D4" s="1"/>
      <c r="E4" s="1"/>
      <c r="F4" s="1"/>
    </row>
    <row r="5" spans="1:6" ht="12.75">
      <c r="A5" s="171" t="s">
        <v>203</v>
      </c>
      <c r="B5" s="1"/>
      <c r="C5" s="1"/>
      <c r="D5" s="1"/>
      <c r="E5" s="1"/>
      <c r="F5" s="1"/>
    </row>
    <row r="6" spans="1:6" ht="12.75">
      <c r="A6" s="171" t="s">
        <v>202</v>
      </c>
      <c r="B6" s="1"/>
      <c r="C6" s="1"/>
      <c r="D6" s="1"/>
      <c r="E6" s="1"/>
      <c r="F6" s="1"/>
    </row>
    <row r="7" ht="12.75">
      <c r="A7" s="170" t="s">
        <v>201</v>
      </c>
    </row>
    <row r="8" ht="12.75">
      <c r="A8" s="169" t="s">
        <v>200</v>
      </c>
    </row>
    <row r="9" ht="12.75">
      <c r="A9" s="169" t="s">
        <v>199</v>
      </c>
    </row>
    <row r="10" spans="1:6" ht="13.5" customHeight="1" thickBot="1">
      <c r="A10" s="168"/>
      <c r="B10" s="2"/>
      <c r="C10" s="2"/>
      <c r="D10" s="2"/>
      <c r="E10" s="2"/>
      <c r="F10" s="2"/>
    </row>
    <row r="11" spans="1:6" s="164" customFormat="1" ht="24" customHeight="1" thickTop="1">
      <c r="A11" s="165" t="s">
        <v>198</v>
      </c>
      <c r="B11" s="167" t="s">
        <v>197</v>
      </c>
      <c r="C11" s="165" t="s">
        <v>198</v>
      </c>
      <c r="D11" s="167" t="s">
        <v>197</v>
      </c>
      <c r="E11" s="166" t="s">
        <v>198</v>
      </c>
      <c r="F11" s="165" t="s">
        <v>197</v>
      </c>
    </row>
    <row r="12" spans="1:5" ht="12.75">
      <c r="A12" s="3"/>
      <c r="B12" s="63"/>
      <c r="C12" s="3"/>
      <c r="D12" s="63"/>
      <c r="E12" s="3"/>
    </row>
    <row r="13" spans="1:6" ht="12.75">
      <c r="A13" s="161">
        <v>1987</v>
      </c>
      <c r="B13" s="163">
        <v>595140</v>
      </c>
      <c r="C13" s="159">
        <v>1999</v>
      </c>
      <c r="D13" s="162">
        <v>585305</v>
      </c>
      <c r="E13" s="158">
        <v>2011</v>
      </c>
      <c r="F13" s="32">
        <v>695442.4</v>
      </c>
    </row>
    <row r="14" spans="1:6" ht="12.75">
      <c r="A14" s="161">
        <v>1988</v>
      </c>
      <c r="B14" s="163">
        <v>629303</v>
      </c>
      <c r="C14" s="158">
        <v>2000</v>
      </c>
      <c r="D14" s="162">
        <v>586038.6</v>
      </c>
      <c r="E14" s="158">
        <v>2012</v>
      </c>
      <c r="F14" s="157">
        <v>646968.8</v>
      </c>
    </row>
    <row r="15" spans="1:6" ht="12.75">
      <c r="A15" s="161">
        <v>1989</v>
      </c>
      <c r="B15" s="163">
        <v>630997</v>
      </c>
      <c r="C15" s="158">
        <v>2001</v>
      </c>
      <c r="D15" s="162">
        <v>611292.4</v>
      </c>
      <c r="E15" s="158">
        <v>2013</v>
      </c>
      <c r="F15" s="157">
        <v>655222.472</v>
      </c>
    </row>
    <row r="16" spans="1:6" ht="12.75">
      <c r="A16" s="161">
        <v>1990</v>
      </c>
      <c r="B16" s="163">
        <v>728387</v>
      </c>
      <c r="C16" s="158">
        <v>2002</v>
      </c>
      <c r="D16" s="162">
        <v>612658.2</v>
      </c>
      <c r="E16" s="158">
        <v>2014</v>
      </c>
      <c r="F16" s="157">
        <v>701987.6</v>
      </c>
    </row>
    <row r="17" spans="1:6" ht="12.75">
      <c r="A17" s="161">
        <v>1991</v>
      </c>
      <c r="B17" s="160">
        <v>714407</v>
      </c>
      <c r="C17" s="158">
        <v>2003</v>
      </c>
      <c r="D17" s="162">
        <v>638863.4</v>
      </c>
      <c r="E17" s="158">
        <v>2015</v>
      </c>
      <c r="F17" s="157">
        <v>750372.4</v>
      </c>
    </row>
    <row r="18" spans="1:6" ht="12.75">
      <c r="A18" s="161">
        <v>1992</v>
      </c>
      <c r="B18" s="160">
        <v>714470</v>
      </c>
      <c r="C18" s="158">
        <v>2004</v>
      </c>
      <c r="D18" s="162">
        <v>642244.6</v>
      </c>
      <c r="E18" s="158">
        <v>2016</v>
      </c>
      <c r="F18" s="157">
        <v>689125.8</v>
      </c>
    </row>
    <row r="19" spans="1:6" ht="12.75">
      <c r="A19" s="161">
        <v>1993</v>
      </c>
      <c r="B19" s="160">
        <v>717423</v>
      </c>
      <c r="C19" s="158">
        <v>2005</v>
      </c>
      <c r="D19" s="32">
        <v>738573.4</v>
      </c>
      <c r="E19" s="158">
        <v>2017</v>
      </c>
      <c r="F19" s="157">
        <v>733104.6</v>
      </c>
    </row>
    <row r="20" spans="1:6" ht="12.75">
      <c r="A20" s="161">
        <v>1994</v>
      </c>
      <c r="B20" s="162">
        <v>618238</v>
      </c>
      <c r="C20" s="158">
        <v>2006</v>
      </c>
      <c r="D20" s="32">
        <v>781625.6</v>
      </c>
      <c r="E20" s="158">
        <v>2018</v>
      </c>
      <c r="F20" s="157">
        <v>607792.8</v>
      </c>
    </row>
    <row r="21" spans="1:6" ht="12.75">
      <c r="A21" s="161">
        <v>1995</v>
      </c>
      <c r="B21" s="162">
        <v>614771</v>
      </c>
      <c r="C21" s="158">
        <v>2007</v>
      </c>
      <c r="D21" s="32">
        <v>766207.8</v>
      </c>
      <c r="E21" s="158">
        <v>2019</v>
      </c>
      <c r="F21" s="157">
        <v>587978.6</v>
      </c>
    </row>
    <row r="22" spans="1:8" ht="12.75">
      <c r="A22" s="161">
        <v>1996</v>
      </c>
      <c r="B22" s="160">
        <v>622889</v>
      </c>
      <c r="C22" s="158">
        <v>2008</v>
      </c>
      <c r="D22" s="32">
        <v>795352.4</v>
      </c>
      <c r="E22" s="158">
        <v>2020</v>
      </c>
      <c r="F22" s="157">
        <v>558052</v>
      </c>
      <c r="H22" s="115"/>
    </row>
    <row r="23" spans="1:8" ht="12.75">
      <c r="A23" s="161">
        <v>1997</v>
      </c>
      <c r="B23" s="160">
        <v>581259</v>
      </c>
      <c r="C23" s="158">
        <v>2009</v>
      </c>
      <c r="D23" s="32">
        <v>752237.122</v>
      </c>
      <c r="E23" s="158">
        <v>2021</v>
      </c>
      <c r="F23" s="157">
        <v>446033.6</v>
      </c>
      <c r="H23" s="115"/>
    </row>
    <row r="24" spans="1:8" ht="12.75">
      <c r="A24" s="161">
        <v>1998</v>
      </c>
      <c r="B24" s="160">
        <v>535371</v>
      </c>
      <c r="C24" s="159">
        <v>2010</v>
      </c>
      <c r="D24" s="157">
        <v>708786.8</v>
      </c>
      <c r="E24" s="158">
        <v>2022</v>
      </c>
      <c r="F24" s="157">
        <v>473407</v>
      </c>
      <c r="H24" s="115"/>
    </row>
    <row r="25" spans="1:6" ht="12.75">
      <c r="A25" s="156"/>
      <c r="B25" s="155"/>
      <c r="C25" s="154"/>
      <c r="D25" s="153"/>
      <c r="E25" s="152"/>
      <c r="F25" s="11"/>
    </row>
    <row r="27" ht="12.75">
      <c r="A27" s="49" t="s">
        <v>196</v>
      </c>
    </row>
    <row r="28" ht="12.75">
      <c r="A28" s="48" t="s">
        <v>195</v>
      </c>
    </row>
    <row r="29" ht="12.75" customHeight="1">
      <c r="A29" s="5" t="s">
        <v>194</v>
      </c>
    </row>
    <row r="30" ht="12.75">
      <c r="C30" s="151"/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2022&amp;R&amp;9      http://dbedt.hawaii.gov/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0" customFormat="1" ht="15.75">
      <c r="A1" s="72" t="s">
        <v>232</v>
      </c>
      <c r="B1" s="73"/>
      <c r="C1" s="73"/>
      <c r="D1" s="73"/>
      <c r="E1" s="73"/>
      <c r="F1" s="73"/>
      <c r="G1" s="73"/>
    </row>
    <row r="2" spans="1:7" s="70" customFormat="1" ht="15.75">
      <c r="A2" s="72" t="s">
        <v>231</v>
      </c>
      <c r="B2" s="73"/>
      <c r="C2" s="73"/>
      <c r="D2" s="73"/>
      <c r="E2" s="73"/>
      <c r="F2" s="73"/>
      <c r="G2" s="73"/>
    </row>
    <row r="3" spans="1:7" s="70" customFormat="1" ht="12.75" customHeight="1">
      <c r="A3" s="72"/>
      <c r="B3" s="71"/>
      <c r="C3" s="71"/>
      <c r="D3" s="71"/>
      <c r="E3" s="71"/>
      <c r="F3" s="71"/>
      <c r="G3" s="71"/>
    </row>
    <row r="4" spans="1:7" s="70" customFormat="1" ht="12.75" customHeight="1">
      <c r="A4" s="149" t="s">
        <v>230</v>
      </c>
      <c r="B4" s="71"/>
      <c r="C4" s="71"/>
      <c r="D4" s="71"/>
      <c r="E4" s="71"/>
      <c r="F4" s="71"/>
      <c r="G4" s="71"/>
    </row>
    <row r="5" spans="1:7" ht="12.75" customHeight="1" thickBot="1">
      <c r="A5" s="2"/>
      <c r="B5" s="2"/>
      <c r="C5" s="2"/>
      <c r="D5" s="2"/>
      <c r="E5" s="2"/>
      <c r="F5" s="2"/>
      <c r="G5" s="2"/>
    </row>
    <row r="6" spans="1:7" s="64" customFormat="1" ht="24" customHeight="1" thickTop="1">
      <c r="A6" s="165" t="s">
        <v>0</v>
      </c>
      <c r="B6" s="167" t="s">
        <v>114</v>
      </c>
      <c r="C6" s="165" t="s">
        <v>112</v>
      </c>
      <c r="D6" s="190" t="s">
        <v>111</v>
      </c>
      <c r="E6" s="190" t="s">
        <v>229</v>
      </c>
      <c r="F6" s="190" t="s">
        <v>228</v>
      </c>
      <c r="G6" s="189" t="s">
        <v>110</v>
      </c>
    </row>
    <row r="7" spans="1:7" ht="12.75">
      <c r="A7" s="3"/>
      <c r="B7" s="63"/>
      <c r="C7" s="3"/>
      <c r="D7" s="3"/>
      <c r="E7" s="3"/>
      <c r="F7" s="3"/>
      <c r="G7" s="10"/>
    </row>
    <row r="8" spans="1:7" ht="12.75">
      <c r="A8" s="186">
        <v>2010</v>
      </c>
      <c r="B8" s="185"/>
      <c r="C8" s="184"/>
      <c r="D8" s="183"/>
      <c r="E8" s="183"/>
      <c r="F8" s="182"/>
      <c r="G8" s="181"/>
    </row>
    <row r="9" spans="1:7" ht="12.75">
      <c r="A9" s="3"/>
      <c r="B9" s="185"/>
      <c r="C9" s="184"/>
      <c r="D9" s="183"/>
      <c r="E9" s="183"/>
      <c r="F9" s="182"/>
      <c r="G9" s="181"/>
    </row>
    <row r="10" spans="1:7" ht="12.75">
      <c r="A10" s="3" t="s">
        <v>222</v>
      </c>
      <c r="B10" s="160">
        <v>25</v>
      </c>
      <c r="C10" s="175">
        <v>4</v>
      </c>
      <c r="D10" s="133">
        <v>5</v>
      </c>
      <c r="E10" s="133">
        <v>1</v>
      </c>
      <c r="F10" s="125">
        <v>13</v>
      </c>
      <c r="G10" s="32">
        <v>2</v>
      </c>
    </row>
    <row r="11" spans="1:7" ht="12.75">
      <c r="A11" t="s">
        <v>221</v>
      </c>
      <c r="B11" s="179">
        <f>1367+877+485+430+425+255+237+200+151+122+77.22+74+64+37+34+33+25.3+19+16.5+13+13+11.4+7+5.1+5</f>
        <v>4983.52</v>
      </c>
      <c r="C11" s="178">
        <f>877+485+425+77.22</f>
        <v>1864.22</v>
      </c>
      <c r="D11" s="177">
        <f>430+255+34+33+25.3</f>
        <v>777.3</v>
      </c>
      <c r="E11" s="177">
        <v>16.5</v>
      </c>
      <c r="F11" s="177">
        <f>1367+237+200+151+122+74+37+19+13+13+11.4+7+5.1</f>
        <v>2256.5</v>
      </c>
      <c r="G11" s="176">
        <f>64+5</f>
        <v>69</v>
      </c>
    </row>
    <row r="12" spans="1:7" ht="12.75">
      <c r="A12" s="46" t="s">
        <v>220</v>
      </c>
      <c r="B12" s="179">
        <f>1367+252+130+40+120+76+137+200+97+117+67.5+74+64+37+34+30+25.3+3.1+6.7+13+13+11.4+7+5.1+5</f>
        <v>2932.1</v>
      </c>
      <c r="C12" s="178">
        <f>252+130+120+67.5</f>
        <v>569.5</v>
      </c>
      <c r="D12" s="177">
        <f>40+76+34+30+25.3</f>
        <v>205.3</v>
      </c>
      <c r="E12" s="177">
        <v>6.7</v>
      </c>
      <c r="F12" s="177">
        <f>1367+137+200+97+117+74+37+3.1+13+13+11.4+7+5.1</f>
        <v>2081.6</v>
      </c>
      <c r="G12" s="176">
        <f>64+5</f>
        <v>69</v>
      </c>
    </row>
    <row r="13" spans="1:7" ht="12.75">
      <c r="A13" s="16" t="s">
        <v>227</v>
      </c>
      <c r="B13" s="160">
        <f>240+45+108+20+10+22+190+45+44+111+39+17+135+13+35+36+15</f>
        <v>1125</v>
      </c>
      <c r="C13" s="175">
        <f>45+108+10+44</f>
        <v>207</v>
      </c>
      <c r="D13" s="133">
        <v>20</v>
      </c>
      <c r="E13" s="174" t="s">
        <v>100</v>
      </c>
      <c r="F13" s="125">
        <f>240+22+190+45+111+39+17+135+13+35+36</f>
        <v>883</v>
      </c>
      <c r="G13" s="32">
        <v>15</v>
      </c>
    </row>
    <row r="14" spans="1:7" ht="12.75">
      <c r="A14" s="16" t="s">
        <v>226</v>
      </c>
      <c r="B14" s="160">
        <f>1+108+10+1+49+10+10+42+100+1+1+39+80+55+1+9+1+6+1+1+1+10</f>
        <v>537</v>
      </c>
      <c r="C14" s="175">
        <f>1+108+1+1</f>
        <v>111</v>
      </c>
      <c r="D14" s="133">
        <f>10+49+80+55</f>
        <v>194</v>
      </c>
      <c r="E14" s="133">
        <v>9</v>
      </c>
      <c r="F14" s="125">
        <f>10+10+42+100+1+39+1+1+6+1+1+1</f>
        <v>213</v>
      </c>
      <c r="G14" s="32">
        <v>10</v>
      </c>
    </row>
    <row r="15" spans="1:7" ht="12.75">
      <c r="A15" s="3"/>
      <c r="B15" s="188"/>
      <c r="C15" s="184"/>
      <c r="D15" s="187"/>
      <c r="E15" s="183"/>
      <c r="F15" s="182"/>
      <c r="G15" s="181"/>
    </row>
    <row r="16" spans="1:7" ht="12.75">
      <c r="A16" s="186">
        <v>2011</v>
      </c>
      <c r="B16" s="185"/>
      <c r="C16" s="184"/>
      <c r="D16" s="183"/>
      <c r="E16" s="183"/>
      <c r="F16" s="182"/>
      <c r="G16" s="181"/>
    </row>
    <row r="17" spans="1:7" ht="12.75">
      <c r="A17" s="3"/>
      <c r="B17" s="185"/>
      <c r="C17" s="184"/>
      <c r="D17" s="183"/>
      <c r="E17" s="183"/>
      <c r="F17" s="182"/>
      <c r="G17" s="181"/>
    </row>
    <row r="18" spans="1:7" ht="12.75">
      <c r="A18" s="3" t="s">
        <v>222</v>
      </c>
      <c r="B18" s="160">
        <v>25</v>
      </c>
      <c r="C18" s="175">
        <v>4</v>
      </c>
      <c r="D18" s="133">
        <v>5</v>
      </c>
      <c r="E18" s="133">
        <v>1</v>
      </c>
      <c r="F18" s="125">
        <v>13</v>
      </c>
      <c r="G18" s="32">
        <v>2</v>
      </c>
    </row>
    <row r="19" spans="1:7" ht="12.75">
      <c r="A19" t="s">
        <v>221</v>
      </c>
      <c r="B19" s="179">
        <v>4753.379999999999</v>
      </c>
      <c r="C19" s="178">
        <v>1864</v>
      </c>
      <c r="D19" s="177">
        <v>701.3</v>
      </c>
      <c r="E19" s="177">
        <v>16.5</v>
      </c>
      <c r="F19" s="177">
        <v>2102.5799999999995</v>
      </c>
      <c r="G19" s="176">
        <v>69</v>
      </c>
    </row>
    <row r="20" spans="1:7" ht="12.75">
      <c r="A20" s="46" t="s">
        <v>220</v>
      </c>
      <c r="B20" s="179">
        <v>2917.6800000000003</v>
      </c>
      <c r="C20" s="178">
        <v>609</v>
      </c>
      <c r="D20" s="177">
        <v>251.3</v>
      </c>
      <c r="E20" s="177">
        <v>6.7</v>
      </c>
      <c r="F20" s="177">
        <v>1981.68</v>
      </c>
      <c r="G20" s="176">
        <v>69</v>
      </c>
    </row>
    <row r="21" spans="1:7" ht="12.75">
      <c r="A21" s="16" t="s">
        <v>224</v>
      </c>
      <c r="B21" s="160">
        <v>733</v>
      </c>
      <c r="C21" s="175">
        <v>216</v>
      </c>
      <c r="D21" s="133">
        <v>20</v>
      </c>
      <c r="E21" s="174" t="s">
        <v>100</v>
      </c>
      <c r="F21" s="125">
        <v>482</v>
      </c>
      <c r="G21" s="32">
        <v>15</v>
      </c>
    </row>
    <row r="22" spans="1:7" ht="12.75">
      <c r="A22" s="16" t="s">
        <v>225</v>
      </c>
      <c r="B22" s="160">
        <v>438</v>
      </c>
      <c r="C22" s="175">
        <v>111</v>
      </c>
      <c r="D22" s="133">
        <v>145</v>
      </c>
      <c r="E22" s="133">
        <v>9</v>
      </c>
      <c r="F22" s="125">
        <v>163</v>
      </c>
      <c r="G22" s="32">
        <v>10</v>
      </c>
    </row>
    <row r="23" spans="1:7" ht="12.75">
      <c r="A23" s="3"/>
      <c r="B23" s="188"/>
      <c r="C23" s="184"/>
      <c r="D23" s="187"/>
      <c r="E23" s="183"/>
      <c r="F23" s="182"/>
      <c r="G23" s="181"/>
    </row>
    <row r="24" spans="1:7" ht="12.75">
      <c r="A24" s="186">
        <v>2012</v>
      </c>
      <c r="B24" s="185"/>
      <c r="C24" s="184"/>
      <c r="D24" s="183"/>
      <c r="E24" s="183"/>
      <c r="F24" s="182"/>
      <c r="G24" s="181"/>
    </row>
    <row r="25" spans="1:7" ht="12.75">
      <c r="A25" s="3"/>
      <c r="B25" s="185"/>
      <c r="C25" s="184"/>
      <c r="D25" s="183"/>
      <c r="E25" s="183"/>
      <c r="F25" s="182"/>
      <c r="G25" s="181"/>
    </row>
    <row r="26" spans="1:7" ht="12.75">
      <c r="A26" s="3" t="s">
        <v>222</v>
      </c>
      <c r="B26" s="160">
        <v>25</v>
      </c>
      <c r="C26" s="175">
        <v>4</v>
      </c>
      <c r="D26" s="133">
        <v>5</v>
      </c>
      <c r="E26" s="133">
        <v>1</v>
      </c>
      <c r="F26" s="125">
        <v>13</v>
      </c>
      <c r="G26" s="32">
        <v>2</v>
      </c>
    </row>
    <row r="27" spans="1:7" ht="12.75">
      <c r="A27" t="s">
        <v>221</v>
      </c>
      <c r="B27" s="179">
        <v>4748.88</v>
      </c>
      <c r="C27" s="178">
        <v>1864</v>
      </c>
      <c r="D27" s="177">
        <v>701.3</v>
      </c>
      <c r="E27" s="177">
        <v>16.5</v>
      </c>
      <c r="F27" s="177">
        <v>2098.08</v>
      </c>
      <c r="G27" s="176">
        <v>69</v>
      </c>
    </row>
    <row r="28" spans="1:7" ht="12.75">
      <c r="A28" s="46" t="s">
        <v>220</v>
      </c>
      <c r="B28" s="179">
        <v>2927.38</v>
      </c>
      <c r="C28" s="178">
        <v>614</v>
      </c>
      <c r="D28" s="177">
        <v>251.3</v>
      </c>
      <c r="E28" s="174" t="s">
        <v>100</v>
      </c>
      <c r="F28" s="177">
        <v>1993.0800000000002</v>
      </c>
      <c r="G28" s="176">
        <v>69</v>
      </c>
    </row>
    <row r="29" spans="1:7" ht="12.75">
      <c r="A29" s="16" t="s">
        <v>224</v>
      </c>
      <c r="B29" s="160">
        <v>721</v>
      </c>
      <c r="C29" s="175">
        <v>212</v>
      </c>
      <c r="D29" s="133">
        <v>20</v>
      </c>
      <c r="E29" s="174" t="s">
        <v>100</v>
      </c>
      <c r="F29" s="125">
        <v>474</v>
      </c>
      <c r="G29" s="32">
        <v>15</v>
      </c>
    </row>
    <row r="30" spans="1:7" ht="12.75">
      <c r="A30" s="16" t="s">
        <v>218</v>
      </c>
      <c r="B30" s="160">
        <v>377</v>
      </c>
      <c r="C30" s="175">
        <v>111</v>
      </c>
      <c r="D30" s="133">
        <v>90</v>
      </c>
      <c r="E30" s="174" t="s">
        <v>100</v>
      </c>
      <c r="F30" s="125">
        <v>166</v>
      </c>
      <c r="G30" s="32">
        <v>10</v>
      </c>
    </row>
    <row r="31" spans="1:7" ht="12.75">
      <c r="A31" s="3"/>
      <c r="B31" s="188"/>
      <c r="C31" s="184"/>
      <c r="D31" s="187"/>
      <c r="E31" s="183"/>
      <c r="F31" s="182"/>
      <c r="G31" s="181"/>
    </row>
    <row r="32" spans="1:7" ht="12.75">
      <c r="A32" s="186" t="s">
        <v>223</v>
      </c>
      <c r="B32" s="185"/>
      <c r="C32" s="184"/>
      <c r="D32" s="183"/>
      <c r="E32" s="183"/>
      <c r="F32" s="182"/>
      <c r="G32" s="181"/>
    </row>
    <row r="33" spans="1:7" ht="12.75">
      <c r="A33" s="3"/>
      <c r="B33" s="185"/>
      <c r="C33" s="184"/>
      <c r="D33" s="183"/>
      <c r="E33" s="183"/>
      <c r="F33" s="182"/>
      <c r="G33" s="181"/>
    </row>
    <row r="34" spans="1:7" ht="12.75">
      <c r="A34" s="3" t="s">
        <v>222</v>
      </c>
      <c r="B34" s="160">
        <v>25</v>
      </c>
      <c r="C34" s="175">
        <v>4</v>
      </c>
      <c r="D34" s="133">
        <v>5</v>
      </c>
      <c r="E34" s="133">
        <v>1</v>
      </c>
      <c r="F34" s="125">
        <v>13</v>
      </c>
      <c r="G34" s="32">
        <v>2</v>
      </c>
    </row>
    <row r="35" spans="1:8" ht="12.75">
      <c r="A35" t="s">
        <v>221</v>
      </c>
      <c r="B35" s="179">
        <v>4907.2</v>
      </c>
      <c r="C35" s="178">
        <v>1864</v>
      </c>
      <c r="D35" s="177">
        <v>701.3</v>
      </c>
      <c r="E35" s="177">
        <v>16.5</v>
      </c>
      <c r="F35" s="177">
        <v>2256.4</v>
      </c>
      <c r="G35" s="176">
        <v>69</v>
      </c>
      <c r="H35" s="180"/>
    </row>
    <row r="36" spans="1:7" ht="12.75">
      <c r="A36" s="46" t="s">
        <v>220</v>
      </c>
      <c r="B36" s="179">
        <v>3021.7</v>
      </c>
      <c r="C36" s="178">
        <v>614</v>
      </c>
      <c r="D36" s="177">
        <v>251.3</v>
      </c>
      <c r="E36" s="174" t="s">
        <v>100</v>
      </c>
      <c r="F36" s="177">
        <v>2087.4</v>
      </c>
      <c r="G36" s="176">
        <v>69</v>
      </c>
    </row>
    <row r="37" spans="1:7" ht="12.75">
      <c r="A37" s="16" t="s">
        <v>219</v>
      </c>
      <c r="B37" s="160">
        <v>691</v>
      </c>
      <c r="C37" s="175">
        <v>212</v>
      </c>
      <c r="D37" s="133">
        <v>20</v>
      </c>
      <c r="E37" s="174" t="s">
        <v>100</v>
      </c>
      <c r="F37" s="125">
        <v>444</v>
      </c>
      <c r="G37" s="32">
        <v>15</v>
      </c>
    </row>
    <row r="38" spans="1:7" ht="12.75">
      <c r="A38" s="16" t="s">
        <v>218</v>
      </c>
      <c r="B38" s="160">
        <v>408</v>
      </c>
      <c r="C38" s="175">
        <v>111</v>
      </c>
      <c r="D38" s="133">
        <v>90</v>
      </c>
      <c r="E38" s="174" t="s">
        <v>100</v>
      </c>
      <c r="F38" s="125">
        <v>197</v>
      </c>
      <c r="G38" s="32">
        <v>10</v>
      </c>
    </row>
    <row r="39" spans="1:7" ht="9" customHeight="1">
      <c r="A39" s="4"/>
      <c r="B39" s="173"/>
      <c r="C39" s="172"/>
      <c r="D39" s="4"/>
      <c r="E39" s="4"/>
      <c r="F39" s="12"/>
      <c r="G39" s="11"/>
    </row>
    <row r="40" ht="10.5" customHeight="1"/>
    <row r="41" ht="12.75">
      <c r="A41" s="48" t="s">
        <v>217</v>
      </c>
    </row>
    <row r="42" s="5" customFormat="1" ht="12.75">
      <c r="A42" s="48" t="s">
        <v>216</v>
      </c>
    </row>
    <row r="43" s="5" customFormat="1" ht="12.75">
      <c r="A43" s="48" t="s">
        <v>215</v>
      </c>
    </row>
    <row r="44" s="5" customFormat="1" ht="12.75">
      <c r="A44" s="48" t="s">
        <v>214</v>
      </c>
    </row>
    <row r="45" s="5" customFormat="1" ht="12.75">
      <c r="A45" s="48" t="s">
        <v>213</v>
      </c>
    </row>
    <row r="46" s="5" customFormat="1" ht="12.75">
      <c r="A46" s="48" t="s">
        <v>212</v>
      </c>
    </row>
    <row r="47" s="5" customFormat="1" ht="12.75">
      <c r="A47" s="48" t="s">
        <v>211</v>
      </c>
    </row>
    <row r="48" s="5" customFormat="1" ht="12.75">
      <c r="A48" s="48" t="s">
        <v>210</v>
      </c>
    </row>
    <row r="49" s="5" customFormat="1" ht="12.75">
      <c r="A49" s="48" t="s">
        <v>209</v>
      </c>
    </row>
    <row r="50" spans="1:7" ht="12.75">
      <c r="A50" s="48" t="s">
        <v>208</v>
      </c>
      <c r="B50" s="5"/>
      <c r="C50" s="5"/>
      <c r="D50" s="5"/>
      <c r="E50" s="5"/>
      <c r="F50" s="5"/>
      <c r="G50" s="5"/>
    </row>
    <row r="51" s="5" customFormat="1" ht="12.75">
      <c r="A51" s="5" t="s">
        <v>207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Oshiro, Paul T</cp:lastModifiedBy>
  <cp:lastPrinted>2022-05-19T03:19:04Z</cp:lastPrinted>
  <dcterms:created xsi:type="dcterms:W3CDTF">1998-06-23T18:37:56Z</dcterms:created>
  <dcterms:modified xsi:type="dcterms:W3CDTF">2023-08-10T23:40:14Z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0x0101002335EF37F73DDC4F80B2AED996892A47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