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T:\Tourism Research\COUNTY and STATE Fact Sheets\2026.02\"/>
    </mc:Choice>
  </mc:AlternateContent>
  <xr:revisionPtr revIDLastSave="0" documentId="8_{8FBEDF1F-3C87-45D2-8BAA-662DB8E4D9E2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Oahu" sheetId="1" r:id="rId1"/>
    <sheet name="ESRI_MAPINFO_SHEET" sheetId="4" state="veryHidden" r:id="rId2"/>
  </sheets>
  <externalReferences>
    <externalReference r:id="rId3"/>
  </externalReferences>
  <definedNames>
    <definedName name="_Hlk83287740" localSheetId="0">Oahu!#REF!</definedName>
    <definedName name="_xlnm.Print_Area" localSheetId="0">Oahu!$A$1:$J$51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C28" i="1"/>
  <c r="B28" i="1"/>
  <c r="C26" i="1"/>
  <c r="B26" i="1"/>
  <c r="D26" i="1" s="1"/>
  <c r="C25" i="1"/>
  <c r="B25" i="1"/>
  <c r="C17" i="1"/>
  <c r="B17" i="1"/>
  <c r="C16" i="1"/>
  <c r="B16" i="1"/>
  <c r="C15" i="1"/>
  <c r="B15" i="1"/>
  <c r="C14" i="1"/>
  <c r="B14" i="1"/>
  <c r="F48" i="1" l="1"/>
  <c r="F39" i="1"/>
  <c r="F38" i="1"/>
  <c r="C45" i="1" l="1"/>
  <c r="B45" i="1"/>
  <c r="C36" i="1"/>
  <c r="B36" i="1"/>
  <c r="C24" i="1"/>
  <c r="B24" i="1"/>
  <c r="G39" i="1" l="1"/>
  <c r="G38" i="1"/>
  <c r="G37" i="1"/>
  <c r="H30" i="1"/>
  <c r="G30" i="1"/>
  <c r="D29" i="1"/>
  <c r="D28" i="1"/>
  <c r="B30" i="1"/>
  <c r="H27" i="1"/>
  <c r="G27" i="1"/>
  <c r="B27" i="1"/>
  <c r="C27" i="1"/>
  <c r="D17" i="1"/>
  <c r="D16" i="1"/>
  <c r="D15" i="1" l="1"/>
  <c r="D14" i="1"/>
  <c r="C30" i="1"/>
  <c r="D30" i="1" s="1"/>
  <c r="D27" i="1"/>
  <c r="D25" i="1"/>
</calcChain>
</file>

<file path=xl/sharedStrings.xml><?xml version="1.0" encoding="utf-8"?>
<sst xmlns="http://schemas.openxmlformats.org/spreadsheetml/2006/main" count="41" uniqueCount="33">
  <si>
    <t>VISITOR ARRIVALS</t>
  </si>
  <si>
    <t>TOTAL SEATS</t>
  </si>
  <si>
    <t>DOMESTIC SEATS</t>
  </si>
  <si>
    <t>VISITOR STATISTICS</t>
  </si>
  <si>
    <t>HONOLULU</t>
  </si>
  <si>
    <t>Source: Diio Mii schedules</t>
  </si>
  <si>
    <t>INTERNATIONAL SEATS</t>
  </si>
  <si>
    <t>AVERAGE DAILY CENSUS</t>
  </si>
  <si>
    <t>HOTEL PERFORMANCE</t>
  </si>
  <si>
    <t>OCCUPANCY</t>
  </si>
  <si>
    <t>AVERAGE DAILY RATE</t>
  </si>
  <si>
    <t>REVENUE PER AVAILABLE ROOM</t>
  </si>
  <si>
    <t>Source: STR, Inc.</t>
  </si>
  <si>
    <t>VACATION RENTAL  PERFORMANCE</t>
  </si>
  <si>
    <t>UNIT SUPPLY</t>
  </si>
  <si>
    <t>UNIT OCCUPANCY</t>
  </si>
  <si>
    <t>UNIT AVERAGE DAILY RATE</t>
  </si>
  <si>
    <t>O‘ahu</t>
  </si>
  <si>
    <t>AIR LIFT</t>
  </si>
  <si>
    <t>DOMESTIC FLIGHTS</t>
  </si>
  <si>
    <t>INTERNATIONAL FLIGHTS</t>
  </si>
  <si>
    <t>TOTAL FLIGHTS</t>
  </si>
  <si>
    <t xml:space="preserve">TOTAL EXPENDITURES ($mil) </t>
  </si>
  <si>
    <t>PPPD SPENDING ($)</t>
  </si>
  <si>
    <t>NA</t>
  </si>
  <si>
    <t>YTD % change</t>
  </si>
  <si>
    <t xml:space="preserve">O‘AHU OVERVIEW </t>
  </si>
  <si>
    <t>P=Preliminary data.</t>
  </si>
  <si>
    <t>Source: Department of Business, Economic Development &amp; Tourism</t>
  </si>
  <si>
    <t>Source: Lighthouse Intelligence, Ltd.</t>
  </si>
  <si>
    <t>2025P</t>
  </si>
  <si>
    <t>Year-to-Date Feb. 2026P</t>
  </si>
  <si>
    <t>Year-to-Date Feb. 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</si>
</sst>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&quot;$&quot;#,##0.00"/>
  </numFmts>
  <fonts count="19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7"/>
      <color rgb="FF404040"/>
      <name val="Arial Narrow"/>
      <family val="2"/>
    </font>
    <font>
      <sz val="11"/>
      <color theme="1"/>
      <name val="Times New Roman"/>
      <family val="2"/>
    </font>
    <font>
      <b/>
      <sz val="12"/>
      <color theme="1"/>
      <name val="Arial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0" fontId="6" fillId="2" borderId="1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0" fontId="10" fillId="0" borderId="1" xfId="0" applyFont="1" applyBorder="1"/>
    <xf numFmtId="0" fontId="7" fillId="0" borderId="0" xfId="0" applyFont="1"/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left" wrapText="1"/>
    </xf>
    <xf numFmtId="166" fontId="0" fillId="0" borderId="1" xfId="3" applyNumberFormat="1" applyFont="1" applyBorder="1" applyAlignment="1">
      <alignment horizontal="right"/>
    </xf>
    <xf numFmtId="0" fontId="9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17" fontId="6" fillId="2" borderId="1" xfId="0" quotePrefix="1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right"/>
    </xf>
    <xf numFmtId="0" fontId="12" fillId="0" borderId="0" xfId="0" applyFont="1"/>
    <xf numFmtId="165" fontId="13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167" fontId="0" fillId="0" borderId="1" xfId="0" applyNumberFormat="1" applyBorder="1" applyAlignment="1">
      <alignment horizontal="right"/>
    </xf>
    <xf numFmtId="167" fontId="9" fillId="0" borderId="1" xfId="0" applyNumberFormat="1" applyFont="1" applyBorder="1" applyAlignment="1">
      <alignment horizontal="right"/>
    </xf>
    <xf numFmtId="0" fontId="15" fillId="0" borderId="0" xfId="0" applyFont="1"/>
    <xf numFmtId="3" fontId="0" fillId="0" borderId="1" xfId="0" applyNumberFormat="1" applyBorder="1"/>
    <xf numFmtId="166" fontId="0" fillId="0" borderId="1" xfId="3" applyNumberFormat="1" applyFont="1" applyFill="1" applyBorder="1"/>
    <xf numFmtId="0" fontId="17" fillId="0" borderId="2" xfId="0" applyFont="1" applyBorder="1" applyAlignment="1">
      <alignment horizontal="center" wrapText="1"/>
    </xf>
    <xf numFmtId="0" fontId="18" fillId="0" borderId="0" xfId="2" applyFont="1"/>
    <xf numFmtId="167" fontId="0" fillId="0" borderId="1" xfId="0" applyNumberFormat="1" applyBorder="1"/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 2" xfId="5" xr:uid="{B5FD25F6-FFE5-4508-8F02-59B93E6DC174}"/>
    <cellStyle name="Normal" xfId="0" builtinId="0"/>
    <cellStyle name="Normal 10" xfId="1" xr:uid="{00000000-0005-0000-0000-000003000000}"/>
    <cellStyle name="Normal 15" xfId="2" xr:uid="{00000000-0005-0000-0000-000004000000}"/>
    <cellStyle name="Normal 2" xfId="4" xr:uid="{F946E548-C947-4EC8-8C1F-C0ED4155113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481965</xdr:colOff>
      <xdr:row>1</xdr:row>
      <xdr:rowOff>12270</xdr:rowOff>
    </xdr:from>
    <xdr:to>
      <xdr:col>4</xdr:col>
      <xdr:colOff>481965</xdr:colOff>
      <xdr:row>6</xdr:row>
      <xdr:rowOff>75135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A599738-F497-42CD-955B-D0FBF91B5E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193245"/>
          <a:ext cx="962025" cy="967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217947</xdr:colOff>
      <xdr:row>9</xdr:row>
      <xdr:rowOff>22190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Highlight/Highlights%202026/February%202026/February%202026%20template%20-%20EXPANDED%20(workfile).xlsm" TargetMode="External"/><Relationship Id="rId2" Type="http://schemas.openxmlformats.org/officeDocument/2006/relationships/externalLinkPath" Target="file:///T:\Tourism%20Research\Highlight\Highlights%202026\February%202026\February%202026%20template%20-%20EXPANDED%20(workfile).xlsm" TargetMode="External"/><Relationship Id="rId1" Type="http://schemas.openxmlformats.org/officeDocument/2006/relationships/externalLinkPath" Target="/Tourism%20Research/Highlight/Highlights%202026/February%202026/February%202026%20template%20-%20EXPANDED%20(workfi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L"/>
      <sheetName val="US Total"/>
      <sheetName val="US West"/>
      <sheetName val="US East"/>
      <sheetName val="Japan"/>
      <sheetName val="Canada"/>
      <sheetName val="Glance"/>
      <sheetName val="Glance (vs19)"/>
      <sheetName val="Island"/>
      <sheetName val="Island (vs19)"/>
      <sheetName val="Summary"/>
      <sheetName val="DBEDT Trend"/>
      <sheetName val="HTA"/>
      <sheetName val="Seats"/>
      <sheetName val="Flights"/>
      <sheetName val="Seats (vs19)"/>
      <sheetName val="Flights (vs19)"/>
      <sheetName val="Cruise"/>
      <sheetName val="Cruise (vs19)"/>
      <sheetName val="Other Asia"/>
      <sheetName val="China"/>
      <sheetName val="Korea"/>
      <sheetName val="Taiwan"/>
      <sheetName val="Oceania"/>
      <sheetName val="Australia"/>
      <sheetName val="New Zealand"/>
      <sheetName val="Europe"/>
      <sheetName val="Latin America"/>
      <sheetName val="Southeast Asia"/>
      <sheetName val="Oahu"/>
      <sheetName val="Maui"/>
      <sheetName val="Molokai"/>
      <sheetName val="Lanai"/>
      <sheetName val="Kauai"/>
      <sheetName val="Hawaii Island"/>
      <sheetName val="Island by Market"/>
      <sheetName val="Avg Daily Census"/>
      <sheetName val="PoT by Market"/>
      <sheetName val="Region"/>
      <sheetName val="CBSA"/>
      <sheetName val="Chart2"/>
      <sheetName val="EI"/>
      <sheetName val="Sheet1"/>
      <sheetName val="Market PPPD"/>
      <sheetName val="Accommodation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1674.8202114239191</v>
          </cell>
          <cell r="F6">
            <v>1447.7086077846802</v>
          </cell>
        </row>
        <row r="24">
          <cell r="E24">
            <v>963997.07061439054</v>
          </cell>
          <cell r="F24">
            <v>888627.10616500233</v>
          </cell>
        </row>
        <row r="33">
          <cell r="E33">
            <v>116018.27945387716</v>
          </cell>
          <cell r="F33">
            <v>110122.42046831797</v>
          </cell>
        </row>
        <row r="51">
          <cell r="E51">
            <v>244.67509239143919</v>
          </cell>
          <cell r="F51">
            <v>222.81960318251623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9">
          <cell r="E9">
            <v>471048</v>
          </cell>
          <cell r="F9">
            <v>491737</v>
          </cell>
        </row>
        <row r="50">
          <cell r="E50">
            <v>180704</v>
          </cell>
          <cell r="F50">
            <v>182917</v>
          </cell>
        </row>
      </sheetData>
      <sheetData sheetId="14">
        <row r="9">
          <cell r="E9">
            <v>2023</v>
          </cell>
          <cell r="F9">
            <v>2152</v>
          </cell>
        </row>
        <row r="50">
          <cell r="E50">
            <v>662</v>
          </cell>
          <cell r="F50">
            <v>694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showGridLines="0" tabSelected="1" zoomScaleNormal="100" zoomScaleSheetLayoutView="100" zoomScalePageLayoutView="96" workbookViewId="0">
      <pane xSplit="1" topLeftCell="B1" activePane="topRight" state="frozen"/>
      <selection activeCell="A10" sqref="A10"/>
      <selection pane="topRight" activeCell="C4" sqref="C4"/>
    </sheetView>
  </sheetViews>
  <sheetFormatPr defaultRowHeight="14.25" x14ac:dyDescent="0.2"/>
  <cols>
    <col min="1" max="1" width="41.125" customWidth="1"/>
    <col min="2" max="2" width="11.625" customWidth="1"/>
    <col min="3" max="3" width="12.125" customWidth="1"/>
    <col min="4" max="9" width="12.625" customWidth="1"/>
    <col min="10" max="10" width="12.625" bestFit="1" customWidth="1"/>
    <col min="11" max="11" width="13.125" bestFit="1" customWidth="1"/>
  </cols>
  <sheetData>
    <row r="1" spans="1:11" x14ac:dyDescent="0.2">
      <c r="K1" s="37"/>
    </row>
    <row r="8" spans="1:11" ht="20.25" x14ac:dyDescent="0.3">
      <c r="A8" s="45" t="s">
        <v>26</v>
      </c>
      <c r="B8" s="45"/>
      <c r="C8" s="45"/>
      <c r="D8" s="45"/>
      <c r="E8" s="45"/>
      <c r="F8" s="45"/>
      <c r="G8" s="45"/>
      <c r="H8" s="45"/>
      <c r="I8" s="45"/>
      <c r="J8" s="45"/>
    </row>
    <row r="9" spans="1:1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</row>
    <row r="11" spans="1:11" ht="20.25" x14ac:dyDescent="0.3">
      <c r="A11" s="6" t="s">
        <v>3</v>
      </c>
    </row>
    <row r="12" spans="1:11" ht="6" customHeight="1" x14ac:dyDescent="0.3">
      <c r="A12" s="6"/>
    </row>
    <row r="13" spans="1:11" s="1" customFormat="1" ht="27.75" customHeight="1" x14ac:dyDescent="0.25">
      <c r="A13" s="13"/>
      <c r="B13" s="28" t="s">
        <v>31</v>
      </c>
      <c r="C13" s="28" t="s">
        <v>32</v>
      </c>
      <c r="D13" s="12" t="s">
        <v>25</v>
      </c>
      <c r="E13" s="12" t="s">
        <v>30</v>
      </c>
      <c r="F13" s="12">
        <v>2024</v>
      </c>
      <c r="G13" s="12">
        <v>2023</v>
      </c>
      <c r="H13" s="12">
        <v>2022</v>
      </c>
      <c r="I13" s="10">
        <v>2021</v>
      </c>
      <c r="J13" s="10">
        <v>2020</v>
      </c>
    </row>
    <row r="14" spans="1:11" ht="15" x14ac:dyDescent="0.25">
      <c r="A14" s="26" t="s">
        <v>22</v>
      </c>
      <c r="B14" s="29">
        <f>[1]Island!E6</f>
        <v>1674.8202114239191</v>
      </c>
      <c r="C14" s="29">
        <f>[1]Island!F6</f>
        <v>1447.7086077846802</v>
      </c>
      <c r="D14" s="23">
        <f>B14/C14-1</f>
        <v>0.15687659962647493</v>
      </c>
      <c r="E14" s="29">
        <v>9417.261482369875</v>
      </c>
      <c r="F14" s="29">
        <v>8944.8894765517198</v>
      </c>
      <c r="G14" s="29">
        <v>8890.915743663918</v>
      </c>
      <c r="H14" s="29">
        <v>8693.7276360291253</v>
      </c>
      <c r="I14" s="29">
        <v>5708.6751247161537</v>
      </c>
      <c r="J14" s="29" t="s">
        <v>24</v>
      </c>
    </row>
    <row r="15" spans="1:11" ht="15" x14ac:dyDescent="0.25">
      <c r="A15" s="27" t="s">
        <v>0</v>
      </c>
      <c r="B15" s="11">
        <f>[1]Island!E24</f>
        <v>963997.07061439054</v>
      </c>
      <c r="C15" s="11">
        <f>[1]Island!F24</f>
        <v>888627.10616500233</v>
      </c>
      <c r="D15" s="23">
        <f>B15/C15-1</f>
        <v>8.481618884512554E-2</v>
      </c>
      <c r="E15" s="11">
        <v>5679046.9617786659</v>
      </c>
      <c r="F15" s="11">
        <v>5794853.5630697981</v>
      </c>
      <c r="G15" s="11">
        <v>5613408.7023041649</v>
      </c>
      <c r="H15" s="11">
        <v>4858169.8277396271</v>
      </c>
      <c r="I15" s="11">
        <v>3326622</v>
      </c>
      <c r="J15" s="11">
        <v>1506315.6596626425</v>
      </c>
    </row>
    <row r="16" spans="1:11" ht="15" x14ac:dyDescent="0.25">
      <c r="A16" s="27" t="s">
        <v>23</v>
      </c>
      <c r="B16" s="29">
        <f>[1]Island!E51</f>
        <v>244.67509239143919</v>
      </c>
      <c r="C16" s="29">
        <f>[1]Island!F51</f>
        <v>222.81960318251623</v>
      </c>
      <c r="D16" s="23">
        <f>B16/C16-1</f>
        <v>9.8086025182535952E-2</v>
      </c>
      <c r="E16" s="29">
        <v>238.01372273178259</v>
      </c>
      <c r="F16" s="29">
        <v>218.96818020981081</v>
      </c>
      <c r="G16" s="29">
        <v>219.4638151589466</v>
      </c>
      <c r="H16" s="29">
        <v>240.36575508168175</v>
      </c>
      <c r="I16" s="29">
        <v>212.23359689134108</v>
      </c>
      <c r="J16" s="29" t="s">
        <v>24</v>
      </c>
    </row>
    <row r="17" spans="1:17" ht="15" x14ac:dyDescent="0.25">
      <c r="A17" s="19" t="s">
        <v>7</v>
      </c>
      <c r="B17" s="11">
        <f>[1]Island!E33</f>
        <v>116018.27945387716</v>
      </c>
      <c r="C17" s="11">
        <f>[1]Island!F33</f>
        <v>110122.42046831797</v>
      </c>
      <c r="D17" s="23">
        <f>B17/C17-1</f>
        <v>5.3539133634057823E-2</v>
      </c>
      <c r="E17" s="11">
        <v>108400.12119439538</v>
      </c>
      <c r="F17" s="11">
        <v>111612.51242226317</v>
      </c>
      <c r="G17" s="11">
        <v>110991.75165924434</v>
      </c>
      <c r="H17" s="11">
        <v>99092.451299636276</v>
      </c>
      <c r="I17" s="11">
        <v>73693.355095890409</v>
      </c>
      <c r="J17" s="11">
        <v>35053.634515602069</v>
      </c>
      <c r="K17" s="20"/>
    </row>
    <row r="18" spans="1:17" s="33" customFormat="1" ht="18.75" customHeight="1" x14ac:dyDescent="0.3">
      <c r="A18" s="41" t="s">
        <v>27</v>
      </c>
      <c r="B18" s="31"/>
      <c r="C18" s="31"/>
      <c r="D18" s="32"/>
      <c r="E18" s="32"/>
      <c r="F18" s="32"/>
      <c r="G18" s="32"/>
      <c r="H18" s="32"/>
      <c r="I18" s="32"/>
    </row>
    <row r="19" spans="1:17" s="33" customFormat="1" ht="12.75" customHeight="1" x14ac:dyDescent="0.3">
      <c r="A19" s="41" t="s">
        <v>28</v>
      </c>
      <c r="B19" s="31"/>
      <c r="C19" s="31"/>
      <c r="D19" s="32"/>
      <c r="E19" s="32"/>
      <c r="F19" s="32"/>
      <c r="G19" s="32"/>
      <c r="H19" s="32"/>
      <c r="I19" s="32"/>
    </row>
    <row r="20" spans="1:17" s="33" customFormat="1" ht="12.75" customHeight="1" x14ac:dyDescent="0.3">
      <c r="B20" s="31"/>
      <c r="C20" s="31"/>
      <c r="D20" s="32"/>
      <c r="E20" s="32"/>
      <c r="F20" s="32"/>
      <c r="G20" s="32"/>
      <c r="H20" s="32"/>
      <c r="I20" s="32"/>
    </row>
    <row r="21" spans="1:17" x14ac:dyDescent="0.2">
      <c r="A21" s="8"/>
      <c r="B21" s="3"/>
      <c r="C21" s="3"/>
      <c r="D21" s="4"/>
      <c r="E21" s="4"/>
      <c r="F21" s="4"/>
      <c r="G21" s="4"/>
      <c r="H21" s="4"/>
      <c r="I21" s="4"/>
    </row>
    <row r="22" spans="1:17" s="2" customFormat="1" ht="19.5" customHeight="1" x14ac:dyDescent="0.3">
      <c r="A22" s="9" t="s">
        <v>18</v>
      </c>
    </row>
    <row r="23" spans="1:17" ht="6.75" customHeight="1" x14ac:dyDescent="0.25">
      <c r="A23" s="5"/>
      <c r="B23" s="44"/>
      <c r="C23" s="44"/>
      <c r="D23" s="44"/>
      <c r="E23" s="44"/>
      <c r="F23" s="44"/>
      <c r="G23" s="44"/>
      <c r="H23" s="44"/>
      <c r="I23" s="44"/>
      <c r="J23" s="44"/>
    </row>
    <row r="24" spans="1:17" s="2" customFormat="1" ht="28.5" customHeight="1" x14ac:dyDescent="0.25">
      <c r="A24" s="26" t="s">
        <v>4</v>
      </c>
      <c r="B24" s="28" t="str">
        <f>B13</f>
        <v>Year-to-Date Feb. 2026P</v>
      </c>
      <c r="C24" s="28" t="str">
        <f>C13</f>
        <v>Year-to-Date Feb. 2025P</v>
      </c>
      <c r="D24" s="12" t="s">
        <v>25</v>
      </c>
      <c r="E24" s="12" t="s">
        <v>30</v>
      </c>
      <c r="F24" s="12">
        <v>2024</v>
      </c>
      <c r="G24" s="12">
        <v>2023</v>
      </c>
      <c r="H24" s="12">
        <v>2022</v>
      </c>
      <c r="I24" s="10">
        <v>2021</v>
      </c>
      <c r="J24" s="10">
        <v>2020</v>
      </c>
      <c r="L24" s="15"/>
      <c r="M24" s="16"/>
      <c r="N24" s="16"/>
      <c r="O24" s="16"/>
      <c r="P24" s="16"/>
      <c r="Q24" s="16"/>
    </row>
    <row r="25" spans="1:17" s="2" customFormat="1" ht="15" x14ac:dyDescent="0.25">
      <c r="A25" s="26" t="s">
        <v>2</v>
      </c>
      <c r="B25" s="11">
        <f>[1]Seats!E9</f>
        <v>471048</v>
      </c>
      <c r="C25" s="11">
        <f>[1]Seats!F9</f>
        <v>491737</v>
      </c>
      <c r="D25" s="23">
        <f t="shared" ref="D25:D30" si="0">B25/C25-1</f>
        <v>-4.2073303412189844E-2</v>
      </c>
      <c r="E25" s="11">
        <v>5992960</v>
      </c>
      <c r="F25" s="11">
        <v>6019935</v>
      </c>
      <c r="G25" s="11">
        <v>5773928</v>
      </c>
      <c r="H25" s="11">
        <v>5552643</v>
      </c>
      <c r="I25" s="11">
        <v>5121525</v>
      </c>
      <c r="J25" s="11">
        <v>2484927</v>
      </c>
      <c r="L25" s="17"/>
      <c r="M25" s="17"/>
      <c r="N25" s="18"/>
    </row>
    <row r="26" spans="1:17" s="2" customFormat="1" ht="15" x14ac:dyDescent="0.25">
      <c r="A26" s="26" t="s">
        <v>6</v>
      </c>
      <c r="B26" s="11">
        <f>[1]Seats!E50</f>
        <v>180704</v>
      </c>
      <c r="C26" s="11">
        <f>[1]Seats!F50</f>
        <v>182917</v>
      </c>
      <c r="D26" s="23">
        <f t="shared" si="0"/>
        <v>-1.2098383419802405E-2</v>
      </c>
      <c r="E26" s="11">
        <v>2438414</v>
      </c>
      <c r="F26" s="11">
        <v>2472981</v>
      </c>
      <c r="G26" s="11">
        <v>2158642</v>
      </c>
      <c r="H26" s="11">
        <v>1357915</v>
      </c>
      <c r="I26" s="11">
        <v>369576</v>
      </c>
      <c r="J26" s="14">
        <v>885195</v>
      </c>
      <c r="L26" s="17"/>
      <c r="M26" s="17"/>
      <c r="N26" s="18"/>
    </row>
    <row r="27" spans="1:17" s="2" customFormat="1" ht="15" x14ac:dyDescent="0.25">
      <c r="A27" s="26" t="s">
        <v>1</v>
      </c>
      <c r="B27" s="11">
        <f>SUM(B25:B26)</f>
        <v>651752</v>
      </c>
      <c r="C27" s="11">
        <f>SUM(C25:C26)</f>
        <v>674654</v>
      </c>
      <c r="D27" s="23">
        <f t="shared" si="0"/>
        <v>-3.3946289505435434E-2</v>
      </c>
      <c r="E27" s="11">
        <v>8431374</v>
      </c>
      <c r="F27" s="11">
        <v>8492916</v>
      </c>
      <c r="G27" s="11">
        <f>SUM(G25:G26)</f>
        <v>7932570</v>
      </c>
      <c r="H27" s="11">
        <f>SUM(H25:H26)</f>
        <v>6910558</v>
      </c>
      <c r="I27" s="11">
        <v>5491101</v>
      </c>
      <c r="J27" s="11">
        <v>3370122</v>
      </c>
      <c r="L27" s="17"/>
      <c r="M27" s="17"/>
      <c r="N27" s="18"/>
    </row>
    <row r="28" spans="1:17" s="2" customFormat="1" ht="24" customHeight="1" x14ac:dyDescent="0.25">
      <c r="A28" s="26" t="s">
        <v>19</v>
      </c>
      <c r="B28" s="11">
        <f>[1]Flights!E9</f>
        <v>2023</v>
      </c>
      <c r="C28" s="11">
        <f>[1]Flights!F9</f>
        <v>2152</v>
      </c>
      <c r="D28" s="23">
        <f t="shared" si="0"/>
        <v>-5.994423791821557E-2</v>
      </c>
      <c r="E28" s="11">
        <v>25652</v>
      </c>
      <c r="F28" s="11">
        <v>26269</v>
      </c>
      <c r="G28" s="11">
        <v>24943</v>
      </c>
      <c r="H28" s="11">
        <v>24180</v>
      </c>
      <c r="I28" s="11">
        <v>22767</v>
      </c>
      <c r="J28" s="11">
        <v>10822</v>
      </c>
      <c r="L28" s="17"/>
      <c r="M28" s="17"/>
      <c r="N28" s="18"/>
    </row>
    <row r="29" spans="1:17" s="2" customFormat="1" ht="15" x14ac:dyDescent="0.25">
      <c r="A29" s="26" t="s">
        <v>20</v>
      </c>
      <c r="B29" s="11">
        <f>[1]Flights!E50</f>
        <v>662</v>
      </c>
      <c r="C29" s="11">
        <f>[1]Flights!F50</f>
        <v>694</v>
      </c>
      <c r="D29" s="23">
        <f t="shared" si="0"/>
        <v>-4.6109510086455363E-2</v>
      </c>
      <c r="E29" s="11">
        <v>8976</v>
      </c>
      <c r="F29" s="11">
        <v>8916</v>
      </c>
      <c r="G29" s="11">
        <v>7927</v>
      </c>
      <c r="H29" s="11">
        <v>5147</v>
      </c>
      <c r="I29" s="11">
        <v>1381</v>
      </c>
      <c r="J29" s="11">
        <v>3182</v>
      </c>
      <c r="L29" s="17"/>
      <c r="M29" s="17"/>
      <c r="N29" s="18"/>
    </row>
    <row r="30" spans="1:17" s="2" customFormat="1" ht="15" x14ac:dyDescent="0.25">
      <c r="A30" s="26" t="s">
        <v>21</v>
      </c>
      <c r="B30" s="11">
        <f>SUM(B28:B29)</f>
        <v>2685</v>
      </c>
      <c r="C30" s="11">
        <f>SUM(C28:C29)</f>
        <v>2846</v>
      </c>
      <c r="D30" s="23">
        <f t="shared" si="0"/>
        <v>-5.6570625439212985E-2</v>
      </c>
      <c r="E30" s="11">
        <v>34628</v>
      </c>
      <c r="F30" s="11">
        <v>35185</v>
      </c>
      <c r="G30" s="11">
        <f>SUM(G28:G29)</f>
        <v>32870</v>
      </c>
      <c r="H30" s="11">
        <f>SUM(H28:H29)</f>
        <v>29327</v>
      </c>
      <c r="I30" s="11">
        <v>24148</v>
      </c>
      <c r="J30" s="11">
        <v>14004</v>
      </c>
      <c r="L30" s="17"/>
      <c r="M30" s="17"/>
      <c r="N30" s="18"/>
    </row>
    <row r="31" spans="1:17" s="33" customFormat="1" ht="16.5" x14ac:dyDescent="0.3">
      <c r="A31" s="30" t="s">
        <v>5</v>
      </c>
      <c r="B31" s="34"/>
    </row>
    <row r="32" spans="1:17" s="33" customFormat="1" ht="16.5" x14ac:dyDescent="0.3">
      <c r="A32" s="30"/>
    </row>
    <row r="33" spans="1:10" x14ac:dyDescent="0.2">
      <c r="A33" s="8"/>
    </row>
    <row r="34" spans="1:10" ht="20.25" x14ac:dyDescent="0.3">
      <c r="A34" s="21" t="s">
        <v>8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ht="5.25" customHeight="1" x14ac:dyDescent="0.3">
      <c r="A35" s="7"/>
      <c r="B35" s="2"/>
      <c r="C35" s="2"/>
      <c r="D35" s="2"/>
      <c r="E35" s="2"/>
      <c r="F35" s="2"/>
      <c r="G35" s="2"/>
      <c r="H35" s="2"/>
      <c r="I35" s="2"/>
      <c r="J35" s="2"/>
    </row>
    <row r="36" spans="1:10" ht="27" customHeight="1" x14ac:dyDescent="0.25">
      <c r="A36" s="40" t="s">
        <v>17</v>
      </c>
      <c r="B36" s="28" t="str">
        <f>B13</f>
        <v>Year-to-Date Feb. 2026P</v>
      </c>
      <c r="C36" s="28" t="str">
        <f>C13</f>
        <v>Year-to-Date Feb. 2025P</v>
      </c>
      <c r="D36" s="12" t="s">
        <v>25</v>
      </c>
      <c r="E36" s="12" t="s">
        <v>30</v>
      </c>
      <c r="F36" s="12">
        <v>2024</v>
      </c>
      <c r="G36" s="12">
        <v>2023</v>
      </c>
      <c r="H36" s="12">
        <v>2022</v>
      </c>
      <c r="I36" s="10">
        <v>2021</v>
      </c>
      <c r="J36" s="10">
        <v>2020</v>
      </c>
    </row>
    <row r="37" spans="1:10" ht="15" x14ac:dyDescent="0.25">
      <c r="A37" s="22" t="s">
        <v>9</v>
      </c>
      <c r="B37" s="23">
        <v>0.78400000000000003</v>
      </c>
      <c r="C37" s="23">
        <v>0.79900000000000004</v>
      </c>
      <c r="D37" s="23">
        <v>-1.4999999999999999E-2</v>
      </c>
      <c r="E37" s="23">
        <v>0.78600000000000003</v>
      </c>
      <c r="F37" s="23">
        <v>0.79800000000000004</v>
      </c>
      <c r="G37" s="23">
        <f>C37</f>
        <v>0.79900000000000004</v>
      </c>
      <c r="H37" s="23">
        <v>0.753570760710216</v>
      </c>
      <c r="I37" s="23">
        <v>0.55561401426892498</v>
      </c>
      <c r="J37" s="23">
        <v>0.39167319179751098</v>
      </c>
    </row>
    <row r="38" spans="1:10" ht="15" x14ac:dyDescent="0.25">
      <c r="A38" s="22" t="s">
        <v>10</v>
      </c>
      <c r="B38" s="35">
        <v>283.24</v>
      </c>
      <c r="C38" s="35">
        <v>284.8</v>
      </c>
      <c r="D38" s="23">
        <v>-5.0000000000000001E-3</v>
      </c>
      <c r="E38" s="35">
        <v>284.12</v>
      </c>
      <c r="F38" s="35">
        <f>C38</f>
        <v>284.8</v>
      </c>
      <c r="G38" s="35">
        <f>C38</f>
        <v>284.8</v>
      </c>
      <c r="H38" s="35">
        <v>267.77304898156899</v>
      </c>
      <c r="I38" s="35">
        <v>225.314307595342</v>
      </c>
      <c r="J38" s="35">
        <v>215.64699083981901</v>
      </c>
    </row>
    <row r="39" spans="1:10" ht="15" x14ac:dyDescent="0.25">
      <c r="A39" s="22" t="s">
        <v>11</v>
      </c>
      <c r="B39" s="36">
        <v>221.93</v>
      </c>
      <c r="C39" s="36">
        <v>227.42</v>
      </c>
      <c r="D39" s="23">
        <v>-2.4E-2</v>
      </c>
      <c r="E39" s="36">
        <v>223.33</v>
      </c>
      <c r="F39" s="35">
        <f>C39</f>
        <v>227.42</v>
      </c>
      <c r="G39" s="36">
        <f>C39</f>
        <v>227.42</v>
      </c>
      <c r="H39" s="36">
        <v>201.79</v>
      </c>
      <c r="I39" s="36">
        <v>125.19</v>
      </c>
      <c r="J39" s="36">
        <v>84.460000000000008</v>
      </c>
    </row>
    <row r="40" spans="1:10" ht="15" x14ac:dyDescent="0.25">
      <c r="A40" s="30" t="s">
        <v>12</v>
      </c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5" x14ac:dyDescent="0.25">
      <c r="A41" s="30"/>
      <c r="B41" s="24"/>
      <c r="C41" s="24"/>
      <c r="D41" s="24"/>
      <c r="E41" s="24"/>
      <c r="F41" s="24"/>
      <c r="G41" s="24"/>
      <c r="H41" s="24"/>
      <c r="I41" s="24"/>
      <c r="J41" s="24"/>
    </row>
    <row r="43" spans="1:10" ht="20.25" x14ac:dyDescent="0.3">
      <c r="A43" s="21" t="s">
        <v>13</v>
      </c>
      <c r="B43" s="2"/>
      <c r="C43" s="2"/>
      <c r="D43" s="2"/>
      <c r="E43" s="2"/>
      <c r="F43" s="2"/>
      <c r="G43" s="2"/>
      <c r="H43" s="2"/>
      <c r="I43" s="2"/>
      <c r="J43" s="2"/>
    </row>
    <row r="44" spans="1:10" ht="5.25" customHeight="1" x14ac:dyDescent="0.3">
      <c r="A44" s="7"/>
      <c r="B44" s="2"/>
      <c r="C44" s="2"/>
      <c r="D44" s="2"/>
      <c r="E44" s="2"/>
      <c r="F44" s="2"/>
      <c r="G44" s="2"/>
      <c r="H44" s="2"/>
      <c r="I44" s="2"/>
      <c r="J44" s="2"/>
    </row>
    <row r="45" spans="1:10" ht="28.5" customHeight="1" x14ac:dyDescent="0.25">
      <c r="A45" s="25" t="s">
        <v>17</v>
      </c>
      <c r="B45" s="28" t="str">
        <f>B13</f>
        <v>Year-to-Date Feb. 2026P</v>
      </c>
      <c r="C45" s="28" t="str">
        <f>C13</f>
        <v>Year-to-Date Feb. 2025P</v>
      </c>
      <c r="D45" s="12" t="s">
        <v>25</v>
      </c>
      <c r="E45" s="12" t="s">
        <v>30</v>
      </c>
      <c r="F45" s="12">
        <v>2024</v>
      </c>
      <c r="G45" s="12">
        <v>2023</v>
      </c>
      <c r="H45" s="12">
        <v>2022</v>
      </c>
      <c r="I45" s="10">
        <v>2021</v>
      </c>
      <c r="J45" s="10">
        <v>2020</v>
      </c>
    </row>
    <row r="46" spans="1:10" ht="15" x14ac:dyDescent="0.25">
      <c r="A46" s="22" t="s">
        <v>14</v>
      </c>
      <c r="B46" s="38">
        <v>414590</v>
      </c>
      <c r="C46" s="38">
        <v>390843</v>
      </c>
      <c r="D46" s="23">
        <v>6.0999999999999999E-2</v>
      </c>
      <c r="E46" s="38">
        <v>2708019</v>
      </c>
      <c r="F46" s="38">
        <v>2675463</v>
      </c>
      <c r="G46" s="38">
        <v>2526816</v>
      </c>
      <c r="H46" s="38">
        <v>2119204</v>
      </c>
      <c r="I46" s="38">
        <v>1760930</v>
      </c>
      <c r="J46" s="38">
        <v>1688693</v>
      </c>
    </row>
    <row r="47" spans="1:10" ht="15" x14ac:dyDescent="0.25">
      <c r="A47" s="22" t="s">
        <v>15</v>
      </c>
      <c r="B47" s="39">
        <v>0.59499999999999997</v>
      </c>
      <c r="C47" s="39">
        <v>0.624</v>
      </c>
      <c r="D47" s="23">
        <v>-4.7E-2</v>
      </c>
      <c r="E47" s="39">
        <v>0.54700000000000004</v>
      </c>
      <c r="F47" s="39">
        <v>0.57199999999999995</v>
      </c>
      <c r="G47" s="39">
        <v>0.58070116700226704</v>
      </c>
      <c r="H47" s="39">
        <v>0.65249829653020697</v>
      </c>
      <c r="I47" s="39">
        <v>0.63859324334300627</v>
      </c>
      <c r="J47" s="39">
        <v>0.42387041339071102</v>
      </c>
    </row>
    <row r="48" spans="1:10" ht="15" x14ac:dyDescent="0.25">
      <c r="A48" s="22" t="s">
        <v>16</v>
      </c>
      <c r="B48" s="36">
        <v>427.05</v>
      </c>
      <c r="C48" s="36">
        <v>449.51</v>
      </c>
      <c r="D48" s="23">
        <v>-0.05</v>
      </c>
      <c r="E48" s="36">
        <v>439.3</v>
      </c>
      <c r="F48" s="42">
        <f>C48</f>
        <v>449.51</v>
      </c>
      <c r="G48" s="42">
        <v>368.931132189528</v>
      </c>
      <c r="H48" s="42">
        <v>339.61482618672397</v>
      </c>
      <c r="I48" s="42">
        <v>301.14417338806498</v>
      </c>
      <c r="J48" s="42">
        <v>281.33451993400303</v>
      </c>
    </row>
    <row r="49" spans="1:10" ht="15" x14ac:dyDescent="0.25">
      <c r="A49" s="30" t="s">
        <v>29</v>
      </c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5" x14ac:dyDescent="0.25">
      <c r="A50" s="30"/>
    </row>
  </sheetData>
  <mergeCells count="3">
    <mergeCell ref="A9:J9"/>
    <mergeCell ref="B23:J23"/>
    <mergeCell ref="A8:J8"/>
  </mergeCells>
  <printOptions horizontalCentered="1"/>
  <pageMargins left="0.7" right="0.7" top="0.25" bottom="0.5" header="0.3" footer="0.3"/>
  <pageSetup scale="53" orientation="portrait" r:id="rId1"/>
  <headerFooter>
    <oddFooter>&amp;Ras of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9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9FA3C-A228-4209-BE55-9E164D67DBBD}"/>
</file>

<file path=customXml/itemProps2.xml><?xml version="1.0" encoding="utf-8"?>
<ds:datastoreItem xmlns:ds="http://schemas.openxmlformats.org/officeDocument/2006/customXml" ds:itemID="{A859F20E-9B31-4EFF-8C74-400654481470}"/>
</file>

<file path=customXml/itemProps3.xml><?xml version="1.0" encoding="utf-8"?>
<ds:datastoreItem xmlns:ds="http://schemas.openxmlformats.org/officeDocument/2006/customXml" ds:itemID="{7333C57F-F391-4717-81FC-3ED280571EA5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Oahu</vt:lpstr>
      <vt:lpstr>Oahu!Print_Area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Baron</dc:creator>
  <cp:lastModifiedBy>Chun, Minh-Chau T</cp:lastModifiedBy>
  <cp:lastPrinted>2020-06-26T01:59:38Z</cp:lastPrinted>
  <dcterms:created xsi:type="dcterms:W3CDTF">2011-12-15T23:40:13Z</dcterms:created>
  <dcterms:modified xsi:type="dcterms:W3CDTF">2026-03-27T18:46:16Z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fa35e1f6752a433195b44ff6ef710bb6</vt:lpwstr>
  </property>
  <property fmtid="{D5CDD505-2E9C-101B-9397-08002B2CF9AE}" pid="3" name="ContentTypeId">
    <vt:lpwstr>0x010100C9D16FBD6C7B0D46BF0E6BD156756189</vt:lpwstr>
  </property>
</Properties>
</file>