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92" activeTab="0"/>
  </bookViews>
  <sheets>
    <sheet name="Benchmark Ratio (GROUP)" sheetId="1" r:id="rId1"/>
    <sheet name="Refund" sheetId="2" r:id="rId2"/>
  </sheets>
  <definedNames/>
  <calcPr fullCalcOnLoad="1"/>
</workbook>
</file>

<file path=xl/sharedStrings.xml><?xml version="1.0" encoding="utf-8"?>
<sst xmlns="http://schemas.openxmlformats.org/spreadsheetml/2006/main" count="128" uniqueCount="106">
  <si>
    <t>MEDICARE SUPPLEMENT REFUND CALCULATION FORM</t>
  </si>
  <si>
    <t>Line</t>
  </si>
  <si>
    <t>Current Year's Experience</t>
  </si>
  <si>
    <t>Past Years' Experience (all policy years)</t>
  </si>
  <si>
    <t>Refunds Last Year (Excluding Interest)</t>
  </si>
  <si>
    <t>Previous Since Inception (Excluding Interest)</t>
  </si>
  <si>
    <t>Refunds Since Inception (Excluding Interest)</t>
  </si>
  <si>
    <t>Tolerance Permitted (obtained from credibility table)</t>
  </si>
  <si>
    <t>Medicare Supplement Credibility Table</t>
  </si>
  <si>
    <t>Life Years Exposed</t>
  </si>
  <si>
    <t>Since Inception</t>
  </si>
  <si>
    <t>Tolerance</t>
  </si>
  <si>
    <t>10,000 +</t>
  </si>
  <si>
    <t>5,000 - 9,999</t>
  </si>
  <si>
    <t>2,500 - 4,999</t>
  </si>
  <si>
    <t>1,000 - 2,499</t>
  </si>
  <si>
    <t>500 - 999</t>
  </si>
  <si>
    <t>If less than 500, no credibility.</t>
  </si>
  <si>
    <r>
      <t>(a) Earned Premium</t>
    </r>
    <r>
      <rPr>
        <vertAlign val="superscript"/>
        <sz val="10"/>
        <rFont val="Arial"/>
        <family val="2"/>
      </rPr>
      <t>3</t>
    </r>
  </si>
  <si>
    <r>
      <t>(b) Incurred Claims</t>
    </r>
    <r>
      <rPr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</si>
  <si>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0"/>
      </rPr>
      <t xml:space="preserve"> Individual, Group, Individual Medicare Select, or Group Medicare Select Only.</t>
    </r>
  </si>
  <si>
    <r>
      <t>2</t>
    </r>
    <r>
      <rPr>
        <sz val="8"/>
        <rFont val="Arial"/>
        <family val="0"/>
      </rPr>
      <t xml:space="preserve"> "SMSBP" = Standardized Medicare Supplement Benefit Plan - Use "P" for prestandardized plans.</t>
    </r>
  </si>
  <si>
    <r>
      <t>3</t>
    </r>
    <r>
      <rPr>
        <sz val="8"/>
        <rFont val="Arial"/>
        <family val="0"/>
      </rPr>
      <t xml:space="preserve"> Includes Modal Loadings and Fees Charged.</t>
    </r>
  </si>
  <si>
    <r>
      <t>4</t>
    </r>
    <r>
      <rPr>
        <sz val="8"/>
        <rFont val="Arial"/>
        <family val="0"/>
      </rPr>
      <t xml:space="preserve"> Excludes Active Life Reserves.</t>
    </r>
  </si>
  <si>
    <r>
      <t>5</t>
    </r>
    <r>
      <rPr>
        <sz val="8"/>
        <rFont val="Arial"/>
        <family val="0"/>
      </rPr>
      <t xml:space="preserve"> This is to be used as "Issue Year Earned Premium" for Year 1 of next year's "Worksheet for Calculation of Benchmark Ratios".</t>
    </r>
  </si>
  <si>
    <t>Medicare Supplement Insurance Regulation</t>
  </si>
  <si>
    <t>If Ratio 3 is more than Benchmark Ratio (Ratio 1), a refund or credit to premium is not required.</t>
  </si>
  <si>
    <t>I certify that the above information and calculations are true and accurate to the best of my knowledge and belief.</t>
  </si>
  <si>
    <t>Signature</t>
  </si>
  <si>
    <t>Date</t>
  </si>
  <si>
    <r>
      <t xml:space="preserve">Name - </t>
    </r>
    <r>
      <rPr>
        <i/>
        <sz val="10"/>
        <rFont val="Arial"/>
        <family val="2"/>
      </rPr>
      <t>(Please Type)</t>
    </r>
  </si>
  <si>
    <r>
      <t xml:space="preserve">Title - </t>
    </r>
    <r>
      <rPr>
        <i/>
        <sz val="10"/>
        <rFont val="Arial"/>
        <family val="2"/>
      </rPr>
      <t>(Please Type)</t>
    </r>
  </si>
  <si>
    <t>REPORTING FORM FOR THE CALCULATION OF BENCHMARK</t>
  </si>
  <si>
    <t>RATIO SINCE INCEPTION FOR GROUP POLICIES</t>
  </si>
  <si>
    <t>(c)</t>
  </si>
  <si>
    <t>(d)</t>
  </si>
  <si>
    <t>(e)</t>
  </si>
  <si>
    <t>(f)</t>
  </si>
  <si>
    <t>(g)</t>
  </si>
  <si>
    <t>(h)</t>
  </si>
  <si>
    <t>(i)</t>
  </si>
  <si>
    <t>(j)</t>
  </si>
  <si>
    <t>Year</t>
  </si>
  <si>
    <t>Earned</t>
  </si>
  <si>
    <t>Premium</t>
  </si>
  <si>
    <t>Factor</t>
  </si>
  <si>
    <t>(b)x(c)</t>
  </si>
  <si>
    <t>Cumulative</t>
  </si>
  <si>
    <t>Loss Ratio</t>
  </si>
  <si>
    <t>(d)x(e)</t>
  </si>
  <si>
    <t>(b)x(g)</t>
  </si>
  <si>
    <t>(h)x(i)</t>
  </si>
  <si>
    <t>Policy Year</t>
  </si>
  <si>
    <t>Total:</t>
  </si>
  <si>
    <t>(k):</t>
  </si>
  <si>
    <t>(l):</t>
  </si>
  <si>
    <t>(m):</t>
  </si>
  <si>
    <t>(n):</t>
  </si>
  <si>
    <t xml:space="preserve"> </t>
  </si>
  <si>
    <r>
      <t>(a)</t>
    </r>
    <r>
      <rPr>
        <vertAlign val="superscript"/>
        <sz val="10"/>
        <rFont val="Arial"/>
        <family val="2"/>
      </rPr>
      <t>3</t>
    </r>
  </si>
  <si>
    <r>
      <t>(b)</t>
    </r>
    <r>
      <rPr>
        <vertAlign val="superscript"/>
        <sz val="10"/>
        <rFont val="Arial"/>
        <family val="2"/>
      </rPr>
      <t>4</t>
    </r>
  </si>
  <si>
    <r>
      <t>(o)</t>
    </r>
    <r>
      <rPr>
        <vertAlign val="superscript"/>
        <sz val="10"/>
        <rFont val="Arial"/>
        <family val="2"/>
      </rPr>
      <t>5</t>
    </r>
  </si>
  <si>
    <r>
      <t>15+</t>
    </r>
    <r>
      <rPr>
        <vertAlign val="superscript"/>
        <sz val="10"/>
        <rFont val="Arial"/>
        <family val="2"/>
      </rPr>
      <t>6</t>
    </r>
  </si>
  <si>
    <r>
      <t>1</t>
    </r>
    <r>
      <rPr>
        <sz val="8"/>
        <rFont val="Arial"/>
        <family val="2"/>
      </rPr>
      <t xml:space="preserve"> Individual, Group, Individual Medicare Select, or Group Medicare Select Only.</t>
    </r>
  </si>
  <si>
    <r>
      <t>2</t>
    </r>
    <r>
      <rPr>
        <sz val="8"/>
        <rFont val="Arial"/>
        <family val="2"/>
      </rPr>
      <t xml:space="preserve"> "SMSBP" = Standardized Medicare Supplement Benefit Plan - Use "P" for pre-standardized plans.</t>
    </r>
  </si>
  <si>
    <r>
      <t>3</t>
    </r>
    <r>
      <rPr>
        <sz val="8"/>
        <rFont val="Arial"/>
        <family val="2"/>
      </rPr>
      <t xml:space="preserve"> Year 1 is the current calendar year - 1. Year 2 is the current calendar year - 2 (etc.) (Example: If the current year is 1991, then: Year 1 is 1990; Year 2 is 1989, etc.)</t>
    </r>
  </si>
  <si>
    <r>
      <t>4</t>
    </r>
    <r>
      <rPr>
        <sz val="8"/>
        <rFont val="Arial"/>
        <family val="2"/>
      </rPr>
      <t xml:space="preserve"> For the calendar year on the appropriate line in column (a), the premium earned during that year for policies issued in that year.</t>
    </r>
  </si>
  <si>
    <r>
      <t>6.</t>
    </r>
    <r>
      <rPr>
        <sz val="8"/>
        <rFont val="Arial"/>
        <family val="2"/>
      </rPr>
      <t xml:space="preserve"> To include the earned premium for all years prior to as well as the 15th year prior to the current year.</t>
    </r>
  </si>
  <si>
    <t xml:space="preserve">Benchmark Ratio Since Inception: (l + n)/(k + m) = </t>
  </si>
  <si>
    <t xml:space="preserve">For the State of :  </t>
  </si>
  <si>
    <t xml:space="preserve">NAIC Group Code: </t>
  </si>
  <si>
    <r>
      <t>TYPE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: </t>
    </r>
  </si>
  <si>
    <t>Address :</t>
  </si>
  <si>
    <t>Title :</t>
  </si>
  <si>
    <t>Company Name :</t>
  </si>
  <si>
    <t>NAIC Company Code :</t>
  </si>
  <si>
    <t xml:space="preserve">Person Completing Exhibit : </t>
  </si>
  <si>
    <t>Telephone Number :</t>
  </si>
  <si>
    <r>
      <t>SMSBP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:</t>
    </r>
  </si>
  <si>
    <r>
      <t>5</t>
    </r>
    <r>
      <rPr>
        <sz val="8"/>
        <rFont val="Arial"/>
        <family val="2"/>
      </rPr>
      <t xml:space="preserve"> These loss ratios are not explicitly used in computing the benchmark loss ratios. They are the loss ratios, on a policy year basis, which result in the cumulative loss ratios displayed </t>
    </r>
  </si>
  <si>
    <t xml:space="preserve">  on this worksheet. They are shown here for informational purposes only.</t>
  </si>
  <si>
    <t xml:space="preserve">FOR CALENDAR YEAR: </t>
  </si>
  <si>
    <r>
      <t>TYPE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:</t>
    </r>
  </si>
  <si>
    <t>For the State of :</t>
  </si>
  <si>
    <t>NAIC Group Code :</t>
  </si>
  <si>
    <t>Person Completing Exhibit :</t>
  </si>
  <si>
    <t>a.</t>
  </si>
  <si>
    <t>Total (all policy years)</t>
  </si>
  <si>
    <t>Net (for reporting purposes) = 1a - 1b</t>
  </si>
  <si>
    <t>Total Experience (Net Current Year + Past Year)</t>
  </si>
  <si>
    <r>
      <t>Current year's issues</t>
    </r>
    <r>
      <rPr>
        <vertAlign val="superscript"/>
        <sz val="10"/>
        <rFont val="Arial"/>
        <family val="2"/>
      </rPr>
      <t>5</t>
    </r>
  </si>
  <si>
    <t>b.</t>
  </si>
  <si>
    <t>c.</t>
  </si>
  <si>
    <t>Life Years Exposed Since Inception                                                                      If the Experienced Ratio is less than the Benchmark Ratio, and there are more than 500 life years exposure, then proceed to calculation of refund.</t>
  </si>
  <si>
    <t xml:space="preserve">FOR CALENDAR YEAR : </t>
  </si>
  <si>
    <t>Adjustment to Incurred Claims for Credibility                                                    Ratio 3 = Ratio 2 + Tolerance</t>
  </si>
  <si>
    <t>Adjusted Incurred Claims                                                                                  [Total Earned Premiums (line 3, col. a) - Refunds Since Inception (line 6)] x Ratio 3 (line 11)</t>
  </si>
  <si>
    <t>Refund =                                                                                                          Total Earned Premiums (line 3, col. a) - Refunds Since Inception (line 6) - [Adjusted Incurred Claims (line 12) /Benchmark Ratio (Ratio 1)]</t>
  </si>
  <si>
    <r>
      <t>Experienced Ratio Since Inception (</t>
    </r>
    <r>
      <rPr>
        <i/>
        <sz val="10"/>
        <rFont val="Arial"/>
        <family val="2"/>
      </rPr>
      <t>Ratio 2</t>
    </r>
    <r>
      <rPr>
        <sz val="10"/>
        <rFont val="Arial"/>
        <family val="0"/>
      </rPr>
      <t xml:space="preserve">)                                                       </t>
    </r>
    <r>
      <rPr>
        <u val="single"/>
        <sz val="10"/>
        <rFont val="Arial"/>
        <family val="2"/>
      </rPr>
      <t xml:space="preserve">Total Actual Incurred Claims (line 3, col. b) </t>
    </r>
    <r>
      <rPr>
        <sz val="10"/>
        <rFont val="Arial"/>
        <family val="0"/>
      </rPr>
      <t xml:space="preserve">                               </t>
    </r>
    <r>
      <rPr>
        <sz val="10"/>
        <rFont val="Arial"/>
        <family val="2"/>
      </rPr>
      <t xml:space="preserve">                       </t>
    </r>
    <r>
      <rPr>
        <sz val="10"/>
        <rFont val="Arial"/>
        <family val="0"/>
      </rPr>
      <t>Total Earned Prem. (line 3, col. a) - Refunds Since Inception (line 6)</t>
    </r>
  </si>
  <si>
    <t>If Ratio 3 is less than the Benchmark Ratio, then proceed.</t>
  </si>
  <si>
    <r>
      <t>Benchmark Ratio Since Inception (</t>
    </r>
    <r>
      <rPr>
        <i/>
        <sz val="10"/>
        <rFont val="Arial"/>
        <family val="0"/>
      </rPr>
      <t>see "Benchmark Ratio (GROUP) tab" for Ratio 1</t>
    </r>
    <r>
      <rPr>
        <sz val="10"/>
        <rFont val="Arial"/>
        <family val="0"/>
      </rPr>
      <t>)</t>
    </r>
  </si>
  <si>
    <t>Annualized premium in force as of December 31 of the reporting year</t>
  </si>
  <si>
    <r>
      <t xml:space="preserve">De minimus Amount </t>
    </r>
    <r>
      <rPr>
        <sz val="10"/>
        <rFont val="Arial"/>
        <family val="0"/>
      </rPr>
      <t>(.005 x Annualized Prem (line 14))</t>
    </r>
  </si>
  <si>
    <t>If the amount on line 13 is less than line 15, then no refund is made. Otherwise, the amount on line 13 is to be</t>
  </si>
  <si>
    <t>refunded or credited, and a description of the refund or credit against premiums to be used must be attached</t>
  </si>
  <si>
    <t>to this form.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</si>
</sst>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000"/>
    <numFmt numFmtId="166" formatCode="#,##0.000000"/>
    <numFmt numFmtId="167" formatCode="#,##0.00000"/>
    <numFmt numFmtId="168" formatCode="#,##0.0000"/>
    <numFmt numFmtId="169" formatCode="#,##0.000"/>
    <numFmt numFmtId="170" formatCode="0;\-0;;@"/>
    <numFmt numFmtId="171" formatCode="0;\-;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171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64" fontId="0" fillId="3" borderId="2" xfId="0" applyNumberFormat="1" applyFill="1" applyBorder="1" applyAlignment="1" applyProtection="1">
      <alignment/>
      <protection locked="0"/>
    </xf>
    <xf numFmtId="164" fontId="0" fillId="3" borderId="6" xfId="0" applyNumberForma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right"/>
      <protection/>
    </xf>
    <xf numFmtId="169" fontId="7" fillId="0" borderId="20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164" fontId="7" fillId="0" borderId="21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3" borderId="11" xfId="0" applyFill="1" applyBorder="1" applyAlignment="1" applyProtection="1">
      <alignment horizontal="left"/>
      <protection locked="0"/>
    </xf>
    <xf numFmtId="179" fontId="0" fillId="3" borderId="2" xfId="15" applyNumberFormat="1" applyFill="1" applyBorder="1" applyAlignment="1" applyProtection="1">
      <alignment/>
      <protection locked="0"/>
    </xf>
    <xf numFmtId="179" fontId="7" fillId="0" borderId="2" xfId="15" applyNumberFormat="1" applyFont="1" applyFill="1" applyBorder="1" applyAlignment="1">
      <alignment/>
    </xf>
    <xf numFmtId="179" fontId="0" fillId="3" borderId="7" xfId="0" applyNumberFormat="1" applyFill="1" applyBorder="1" applyAlignment="1" applyProtection="1">
      <alignment/>
      <protection locked="0"/>
    </xf>
    <xf numFmtId="179" fontId="0" fillId="3" borderId="2" xfId="0" applyNumberFormat="1" applyFill="1" applyBorder="1" applyAlignment="1" applyProtection="1">
      <alignment/>
      <protection locked="0"/>
    </xf>
    <xf numFmtId="179" fontId="7" fillId="0" borderId="7" xfId="15" applyNumberFormat="1" applyFont="1" applyFill="1" applyBorder="1" applyAlignment="1">
      <alignment/>
    </xf>
    <xf numFmtId="179" fontId="0" fillId="3" borderId="12" xfId="15" applyNumberFormat="1" applyFill="1" applyBorder="1" applyAlignment="1" applyProtection="1">
      <alignment/>
      <protection locked="0"/>
    </xf>
    <xf numFmtId="179" fontId="7" fillId="0" borderId="12" xfId="15" applyNumberFormat="1" applyFont="1" applyFill="1" applyBorder="1" applyAlignment="1">
      <alignment horizontal="right"/>
    </xf>
    <xf numFmtId="170" fontId="0" fillId="0" borderId="1" xfId="0" applyNumberFormat="1" applyFill="1" applyBorder="1" applyAlignment="1" applyProtection="1">
      <alignment horizontal="left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3" borderId="1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/>
    </xf>
    <xf numFmtId="179" fontId="7" fillId="0" borderId="2" xfId="15" applyNumberFormat="1" applyFont="1" applyFill="1" applyBorder="1" applyAlignment="1" applyProtection="1">
      <alignment horizontal="right"/>
      <protection/>
    </xf>
    <xf numFmtId="170" fontId="0" fillId="0" borderId="1" xfId="0" applyNumberForma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5" fillId="0" borderId="7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workbookViewId="0" topLeftCell="A1">
      <selection activeCell="G3" sqref="G3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57421875" style="0" customWidth="1"/>
    <col min="4" max="4" width="12.7109375" style="0" customWidth="1"/>
    <col min="5" max="5" width="10.7109375" style="0" customWidth="1"/>
    <col min="6" max="6" width="12.7109375" style="0" customWidth="1"/>
    <col min="7" max="7" width="9.8515625" style="0" customWidth="1"/>
    <col min="8" max="8" width="13.7109375" style="0" customWidth="1"/>
    <col min="9" max="9" width="12.7109375" style="0" customWidth="1"/>
    <col min="10" max="10" width="13.7109375" style="0" customWidth="1"/>
    <col min="11" max="11" width="12.7109375" style="0" customWidth="1"/>
  </cols>
  <sheetData>
    <row r="1" spans="1:11" ht="12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2.75">
      <c r="A3" s="15"/>
      <c r="B3" s="15"/>
      <c r="C3" s="15"/>
      <c r="D3" s="15"/>
      <c r="E3" s="84" t="s">
        <v>81</v>
      </c>
      <c r="F3" s="84"/>
      <c r="G3" s="50"/>
      <c r="H3" s="15"/>
      <c r="I3" s="15"/>
      <c r="J3" s="15"/>
      <c r="K3" s="15"/>
    </row>
    <row r="4" spans="1:11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9"/>
    </row>
    <row r="5" spans="1:11" ht="15" customHeight="1">
      <c r="A5" s="82" t="s">
        <v>71</v>
      </c>
      <c r="B5" s="83"/>
      <c r="C5" s="58"/>
      <c r="D5" s="74"/>
      <c r="E5" s="75"/>
      <c r="F5" s="75"/>
      <c r="G5" s="83" t="s">
        <v>78</v>
      </c>
      <c r="H5" s="83"/>
      <c r="I5" s="58"/>
      <c r="J5" s="76"/>
      <c r="K5" s="76"/>
    </row>
    <row r="6" spans="1:11" ht="15" customHeight="1">
      <c r="A6" s="82" t="s">
        <v>69</v>
      </c>
      <c r="B6" s="83"/>
      <c r="C6" s="58"/>
      <c r="D6" s="75"/>
      <c r="E6" s="75"/>
      <c r="F6" s="75"/>
      <c r="G6" s="83" t="s">
        <v>74</v>
      </c>
      <c r="H6" s="83"/>
      <c r="I6" s="62"/>
      <c r="J6" s="77"/>
      <c r="K6" s="78"/>
    </row>
    <row r="7" spans="1:11" ht="15" customHeight="1">
      <c r="A7" s="82" t="s">
        <v>70</v>
      </c>
      <c r="B7" s="83"/>
      <c r="C7" s="72"/>
      <c r="D7" s="75"/>
      <c r="E7" s="75"/>
      <c r="F7" s="75"/>
      <c r="G7" s="83" t="s">
        <v>75</v>
      </c>
      <c r="H7" s="83"/>
      <c r="I7" s="73"/>
      <c r="J7" s="78"/>
      <c r="K7" s="78"/>
    </row>
    <row r="8" spans="1:11" ht="15" customHeight="1">
      <c r="A8" s="82" t="s">
        <v>72</v>
      </c>
      <c r="B8" s="83"/>
      <c r="C8" s="58"/>
      <c r="D8" s="75"/>
      <c r="E8" s="75"/>
      <c r="F8" s="75"/>
      <c r="G8" s="82" t="s">
        <v>76</v>
      </c>
      <c r="H8" s="82"/>
      <c r="I8" s="62"/>
      <c r="J8" s="78"/>
      <c r="K8" s="78"/>
    </row>
    <row r="9" spans="1:11" ht="15" customHeight="1">
      <c r="A9" s="82" t="s">
        <v>73</v>
      </c>
      <c r="B9" s="83"/>
      <c r="C9" s="58"/>
      <c r="D9" s="75"/>
      <c r="E9" s="75"/>
      <c r="F9" s="75"/>
      <c r="G9" s="82" t="s">
        <v>77</v>
      </c>
      <c r="H9" s="82"/>
      <c r="I9" s="73"/>
      <c r="J9" s="78"/>
      <c r="K9" s="78"/>
    </row>
    <row r="10" spans="1:11" ht="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8" t="s">
        <v>59</v>
      </c>
      <c r="B11" s="8" t="s">
        <v>60</v>
      </c>
      <c r="C11" s="8" t="s">
        <v>34</v>
      </c>
      <c r="D11" s="8" t="s">
        <v>35</v>
      </c>
      <c r="E11" s="23" t="s">
        <v>36</v>
      </c>
      <c r="F11" s="8" t="s">
        <v>37</v>
      </c>
      <c r="G11" s="8" t="s">
        <v>38</v>
      </c>
      <c r="H11" s="8" t="s">
        <v>39</v>
      </c>
      <c r="I11" s="8" t="s">
        <v>40</v>
      </c>
      <c r="J11" s="8" t="s">
        <v>41</v>
      </c>
      <c r="K11" s="8" t="s">
        <v>61</v>
      </c>
    </row>
    <row r="12" spans="1:11" ht="12.75">
      <c r="A12" s="13"/>
      <c r="B12" s="13" t="s">
        <v>43</v>
      </c>
      <c r="C12" s="13"/>
      <c r="D12" s="13"/>
      <c r="E12" s="24" t="s">
        <v>47</v>
      </c>
      <c r="F12" s="13"/>
      <c r="G12" s="13"/>
      <c r="H12" s="13"/>
      <c r="I12" s="13" t="s">
        <v>47</v>
      </c>
      <c r="J12" s="13"/>
      <c r="K12" s="13" t="s">
        <v>52</v>
      </c>
    </row>
    <row r="13" spans="1:11" ht="12.75">
      <c r="A13" s="14" t="s">
        <v>42</v>
      </c>
      <c r="B13" s="14" t="s">
        <v>44</v>
      </c>
      <c r="C13" s="14" t="s">
        <v>45</v>
      </c>
      <c r="D13" s="14" t="s">
        <v>46</v>
      </c>
      <c r="E13" s="25" t="s">
        <v>48</v>
      </c>
      <c r="F13" s="14" t="s">
        <v>49</v>
      </c>
      <c r="G13" s="14" t="s">
        <v>45</v>
      </c>
      <c r="H13" s="14" t="s">
        <v>50</v>
      </c>
      <c r="I13" s="14" t="s">
        <v>48</v>
      </c>
      <c r="J13" s="14" t="s">
        <v>51</v>
      </c>
      <c r="K13" s="14" t="s">
        <v>48</v>
      </c>
    </row>
    <row r="14" spans="1:11" ht="15" customHeight="1">
      <c r="A14" s="10">
        <v>1</v>
      </c>
      <c r="B14" s="54"/>
      <c r="C14" s="53">
        <v>2.77</v>
      </c>
      <c r="D14" s="20">
        <f aca="true" t="shared" si="0" ref="D14:D28">B14*C14</f>
        <v>0</v>
      </c>
      <c r="E14" s="23">
        <v>0.507</v>
      </c>
      <c r="F14" s="20">
        <f aca="true" t="shared" si="1" ref="F14:F28">D14*E14</f>
        <v>0</v>
      </c>
      <c r="G14" s="53">
        <v>0</v>
      </c>
      <c r="H14" s="20">
        <f aca="true" t="shared" si="2" ref="H14:H28">B14*G14</f>
        <v>0</v>
      </c>
      <c r="I14" s="53">
        <v>0</v>
      </c>
      <c r="J14" s="20">
        <f aca="true" t="shared" si="3" ref="J14:J28">H14*I14</f>
        <v>0</v>
      </c>
      <c r="K14" s="9">
        <v>0.46</v>
      </c>
    </row>
    <row r="15" spans="1:11" ht="15" customHeight="1">
      <c r="A15" s="10">
        <v>2</v>
      </c>
      <c r="B15" s="54"/>
      <c r="C15" s="9">
        <v>4.175</v>
      </c>
      <c r="D15" s="21">
        <f t="shared" si="0"/>
        <v>0</v>
      </c>
      <c r="E15" s="23">
        <v>0.567</v>
      </c>
      <c r="F15" s="20">
        <f t="shared" si="1"/>
        <v>0</v>
      </c>
      <c r="G15" s="53">
        <v>0</v>
      </c>
      <c r="H15" s="20">
        <f t="shared" si="2"/>
        <v>0</v>
      </c>
      <c r="I15" s="53">
        <v>0</v>
      </c>
      <c r="J15" s="20">
        <f t="shared" si="3"/>
        <v>0</v>
      </c>
      <c r="K15" s="9">
        <v>0.63</v>
      </c>
    </row>
    <row r="16" spans="1:11" ht="15" customHeight="1">
      <c r="A16" s="10">
        <v>3</v>
      </c>
      <c r="B16" s="54"/>
      <c r="C16" s="9">
        <v>4.175</v>
      </c>
      <c r="D16" s="20">
        <f t="shared" si="0"/>
        <v>0</v>
      </c>
      <c r="E16" s="23">
        <v>0.567</v>
      </c>
      <c r="F16" s="20">
        <f t="shared" si="1"/>
        <v>0</v>
      </c>
      <c r="G16" s="9">
        <v>1.194</v>
      </c>
      <c r="H16" s="20">
        <f t="shared" si="2"/>
        <v>0</v>
      </c>
      <c r="I16" s="9">
        <v>0.759</v>
      </c>
      <c r="J16" s="20">
        <f t="shared" si="3"/>
        <v>0</v>
      </c>
      <c r="K16" s="9">
        <v>0.75</v>
      </c>
    </row>
    <row r="17" spans="1:11" ht="15" customHeight="1">
      <c r="A17" s="10">
        <v>4</v>
      </c>
      <c r="B17" s="54"/>
      <c r="C17" s="9">
        <v>4.175</v>
      </c>
      <c r="D17" s="20">
        <f t="shared" si="0"/>
        <v>0</v>
      </c>
      <c r="E17" s="23">
        <v>0.567</v>
      </c>
      <c r="F17" s="20">
        <f t="shared" si="1"/>
        <v>0</v>
      </c>
      <c r="G17" s="9">
        <v>2.245</v>
      </c>
      <c r="H17" s="20">
        <f t="shared" si="2"/>
        <v>0</v>
      </c>
      <c r="I17" s="9">
        <v>0.771</v>
      </c>
      <c r="J17" s="20">
        <f t="shared" si="3"/>
        <v>0</v>
      </c>
      <c r="K17" s="9">
        <v>0.77</v>
      </c>
    </row>
    <row r="18" spans="1:11" ht="15" customHeight="1">
      <c r="A18" s="10">
        <v>5</v>
      </c>
      <c r="B18" s="54"/>
      <c r="C18" s="9">
        <v>4.175</v>
      </c>
      <c r="D18" s="20">
        <f t="shared" si="0"/>
        <v>0</v>
      </c>
      <c r="E18" s="23">
        <v>0.567</v>
      </c>
      <c r="F18" s="20">
        <f t="shared" si="1"/>
        <v>0</v>
      </c>
      <c r="G18" s="53">
        <v>3.17</v>
      </c>
      <c r="H18" s="20">
        <f t="shared" si="2"/>
        <v>0</v>
      </c>
      <c r="I18" s="9">
        <v>0.782</v>
      </c>
      <c r="J18" s="20">
        <f t="shared" si="3"/>
        <v>0</v>
      </c>
      <c r="K18" s="52">
        <v>0.8</v>
      </c>
    </row>
    <row r="19" spans="1:11" ht="15" customHeight="1">
      <c r="A19" s="10">
        <v>6</v>
      </c>
      <c r="B19" s="54"/>
      <c r="C19" s="9">
        <v>4.175</v>
      </c>
      <c r="D19" s="20">
        <f t="shared" si="0"/>
        <v>0</v>
      </c>
      <c r="E19" s="23">
        <v>0.567</v>
      </c>
      <c r="F19" s="20">
        <f t="shared" si="1"/>
        <v>0</v>
      </c>
      <c r="G19" s="9">
        <v>3.998</v>
      </c>
      <c r="H19" s="20">
        <f t="shared" si="2"/>
        <v>0</v>
      </c>
      <c r="I19" s="9">
        <v>0.792</v>
      </c>
      <c r="J19" s="20">
        <f t="shared" si="3"/>
        <v>0</v>
      </c>
      <c r="K19" s="9">
        <v>0.82</v>
      </c>
    </row>
    <row r="20" spans="1:11" ht="15" customHeight="1">
      <c r="A20" s="10">
        <v>7</v>
      </c>
      <c r="B20" s="54"/>
      <c r="C20" s="9">
        <v>4.175</v>
      </c>
      <c r="D20" s="20">
        <f t="shared" si="0"/>
        <v>0</v>
      </c>
      <c r="E20" s="23">
        <v>0.567</v>
      </c>
      <c r="F20" s="20">
        <f t="shared" si="1"/>
        <v>0</v>
      </c>
      <c r="G20" s="9">
        <v>4.754</v>
      </c>
      <c r="H20" s="20">
        <f t="shared" si="2"/>
        <v>0</v>
      </c>
      <c r="I20" s="9">
        <v>0.802</v>
      </c>
      <c r="J20" s="20">
        <f t="shared" si="3"/>
        <v>0</v>
      </c>
      <c r="K20" s="9">
        <v>0.84</v>
      </c>
    </row>
    <row r="21" spans="1:11" ht="15" customHeight="1">
      <c r="A21" s="10">
        <v>8</v>
      </c>
      <c r="B21" s="54"/>
      <c r="C21" s="9">
        <v>4.175</v>
      </c>
      <c r="D21" s="20">
        <f t="shared" si="0"/>
        <v>0</v>
      </c>
      <c r="E21" s="23">
        <v>0.567</v>
      </c>
      <c r="F21" s="20">
        <f t="shared" si="1"/>
        <v>0</v>
      </c>
      <c r="G21" s="9">
        <v>5.445</v>
      </c>
      <c r="H21" s="20">
        <f t="shared" si="2"/>
        <v>0</v>
      </c>
      <c r="I21" s="9">
        <v>0.811</v>
      </c>
      <c r="J21" s="20">
        <f t="shared" si="3"/>
        <v>0</v>
      </c>
      <c r="K21" s="9">
        <v>0.87</v>
      </c>
    </row>
    <row r="22" spans="1:11" ht="15" customHeight="1">
      <c r="A22" s="10">
        <v>9</v>
      </c>
      <c r="B22" s="54"/>
      <c r="C22" s="9">
        <v>4.175</v>
      </c>
      <c r="D22" s="20">
        <f t="shared" si="0"/>
        <v>0</v>
      </c>
      <c r="E22" s="23">
        <v>0.567</v>
      </c>
      <c r="F22" s="20">
        <f t="shared" si="1"/>
        <v>0</v>
      </c>
      <c r="G22" s="9">
        <v>6.075</v>
      </c>
      <c r="H22" s="20">
        <f t="shared" si="2"/>
        <v>0</v>
      </c>
      <c r="I22" s="9">
        <v>0.818</v>
      </c>
      <c r="J22" s="20">
        <f t="shared" si="3"/>
        <v>0</v>
      </c>
      <c r="K22" s="9">
        <v>0.88</v>
      </c>
    </row>
    <row r="23" spans="1:11" ht="15" customHeight="1">
      <c r="A23" s="10">
        <v>10</v>
      </c>
      <c r="B23" s="54"/>
      <c r="C23" s="9">
        <v>4.175</v>
      </c>
      <c r="D23" s="20">
        <f t="shared" si="0"/>
        <v>0</v>
      </c>
      <c r="E23" s="23">
        <v>0.567</v>
      </c>
      <c r="F23" s="20">
        <f t="shared" si="1"/>
        <v>0</v>
      </c>
      <c r="G23" s="53">
        <v>6.65</v>
      </c>
      <c r="H23" s="20">
        <f t="shared" si="2"/>
        <v>0</v>
      </c>
      <c r="I23" s="9">
        <v>0.824</v>
      </c>
      <c r="J23" s="20">
        <f t="shared" si="3"/>
        <v>0</v>
      </c>
      <c r="K23" s="9">
        <v>0.88</v>
      </c>
    </row>
    <row r="24" spans="1:11" ht="15" customHeight="1">
      <c r="A24" s="10">
        <v>11</v>
      </c>
      <c r="B24" s="54"/>
      <c r="C24" s="9">
        <v>4.175</v>
      </c>
      <c r="D24" s="20">
        <f t="shared" si="0"/>
        <v>0</v>
      </c>
      <c r="E24" s="23">
        <v>0.567</v>
      </c>
      <c r="F24" s="20">
        <f t="shared" si="1"/>
        <v>0</v>
      </c>
      <c r="G24" s="9">
        <v>7.176</v>
      </c>
      <c r="H24" s="20">
        <f t="shared" si="2"/>
        <v>0</v>
      </c>
      <c r="I24" s="9">
        <v>0.828</v>
      </c>
      <c r="J24" s="20">
        <f t="shared" si="3"/>
        <v>0</v>
      </c>
      <c r="K24" s="9">
        <v>0.88</v>
      </c>
    </row>
    <row r="25" spans="1:11" ht="15" customHeight="1">
      <c r="A25" s="10">
        <v>12</v>
      </c>
      <c r="B25" s="54"/>
      <c r="C25" s="9">
        <v>4.175</v>
      </c>
      <c r="D25" s="20">
        <f t="shared" si="0"/>
        <v>0</v>
      </c>
      <c r="E25" s="23">
        <v>0.567</v>
      </c>
      <c r="F25" s="20">
        <f t="shared" si="1"/>
        <v>0</v>
      </c>
      <c r="G25" s="9">
        <v>7.655</v>
      </c>
      <c r="H25" s="20">
        <f t="shared" si="2"/>
        <v>0</v>
      </c>
      <c r="I25" s="9">
        <v>0.831</v>
      </c>
      <c r="J25" s="20">
        <f t="shared" si="3"/>
        <v>0</v>
      </c>
      <c r="K25" s="9">
        <v>0.88</v>
      </c>
    </row>
    <row r="26" spans="1:11" ht="15" customHeight="1">
      <c r="A26" s="10">
        <v>13</v>
      </c>
      <c r="B26" s="54"/>
      <c r="C26" s="9">
        <v>4.175</v>
      </c>
      <c r="D26" s="20">
        <f t="shared" si="0"/>
        <v>0</v>
      </c>
      <c r="E26" s="23">
        <v>0.567</v>
      </c>
      <c r="F26" s="20">
        <f t="shared" si="1"/>
        <v>0</v>
      </c>
      <c r="G26" s="9">
        <v>8.093</v>
      </c>
      <c r="H26" s="20">
        <f t="shared" si="2"/>
        <v>0</v>
      </c>
      <c r="I26" s="9">
        <v>0.834</v>
      </c>
      <c r="J26" s="20">
        <f t="shared" si="3"/>
        <v>0</v>
      </c>
      <c r="K26" s="9">
        <v>0.89</v>
      </c>
    </row>
    <row r="27" spans="1:11" ht="15" customHeight="1">
      <c r="A27" s="10">
        <v>14</v>
      </c>
      <c r="B27" s="54"/>
      <c r="C27" s="9">
        <v>4.175</v>
      </c>
      <c r="D27" s="20">
        <f t="shared" si="0"/>
        <v>0</v>
      </c>
      <c r="E27" s="23">
        <v>0.567</v>
      </c>
      <c r="F27" s="20">
        <f t="shared" si="1"/>
        <v>0</v>
      </c>
      <c r="G27" s="9">
        <v>8.493</v>
      </c>
      <c r="H27" s="20">
        <f t="shared" si="2"/>
        <v>0</v>
      </c>
      <c r="I27" s="9">
        <v>0.837</v>
      </c>
      <c r="J27" s="20">
        <f t="shared" si="3"/>
        <v>0</v>
      </c>
      <c r="K27" s="9">
        <v>0.89</v>
      </c>
    </row>
    <row r="28" spans="1:11" ht="15" customHeight="1" thickBot="1">
      <c r="A28" s="17" t="s">
        <v>62</v>
      </c>
      <c r="B28" s="55"/>
      <c r="C28" s="18">
        <v>4.175</v>
      </c>
      <c r="D28" s="22">
        <f t="shared" si="0"/>
        <v>0</v>
      </c>
      <c r="E28" s="26">
        <v>0.567</v>
      </c>
      <c r="F28" s="22">
        <f t="shared" si="1"/>
        <v>0</v>
      </c>
      <c r="G28" s="18">
        <v>8.684</v>
      </c>
      <c r="H28" s="22">
        <f t="shared" si="2"/>
        <v>0</v>
      </c>
      <c r="I28" s="18">
        <v>0.838</v>
      </c>
      <c r="J28" s="22">
        <f t="shared" si="3"/>
        <v>0</v>
      </c>
      <c r="K28" s="18">
        <v>0.89</v>
      </c>
    </row>
    <row r="29" spans="1:11" ht="15" customHeight="1" thickTop="1">
      <c r="A29" s="14" t="s">
        <v>53</v>
      </c>
      <c r="B29" s="16"/>
      <c r="C29" s="27" t="s">
        <v>54</v>
      </c>
      <c r="D29" s="59">
        <f>SUM(D14:D28)</f>
        <v>0</v>
      </c>
      <c r="E29" s="27" t="s">
        <v>55</v>
      </c>
      <c r="F29" s="59">
        <f>SUM(F14:F28)</f>
        <v>0</v>
      </c>
      <c r="G29" s="27" t="s">
        <v>56</v>
      </c>
      <c r="H29" s="59">
        <f>SUM(H14:H28)</f>
        <v>0</v>
      </c>
      <c r="I29" s="61" t="s">
        <v>57</v>
      </c>
      <c r="J29" s="60">
        <f>SUM(J14:J28)</f>
        <v>0</v>
      </c>
      <c r="K29" s="16"/>
    </row>
    <row r="30" ht="12" customHeight="1" thickBot="1"/>
    <row r="31" spans="1:11" ht="19.5" customHeight="1" thickBot="1">
      <c r="A31" s="85" t="s">
        <v>68</v>
      </c>
      <c r="B31" s="85"/>
      <c r="C31" s="85"/>
      <c r="D31" s="85"/>
      <c r="E31" s="83"/>
      <c r="F31" s="57" t="str">
        <f>IF(ISERROR(ROUND(($F$29+$J$29)/($D$29+$H$29),3)),"-",(ROUND(($F$29+$J$29)/($D$29+$H$29),3)))</f>
        <v>-</v>
      </c>
      <c r="G31" s="28"/>
      <c r="H31" s="28"/>
      <c r="I31" s="28"/>
      <c r="J31" s="28"/>
      <c r="K31" s="28"/>
    </row>
    <row r="32" ht="9" customHeight="1"/>
    <row r="33" spans="1:11" ht="12.75">
      <c r="A33" s="86" t="s">
        <v>63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2.75">
      <c r="A34" s="86" t="s">
        <v>64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12.75">
      <c r="A35" s="86" t="s">
        <v>65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12.75">
      <c r="A36" s="86" t="s">
        <v>66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12.75">
      <c r="A37" s="86" t="s">
        <v>79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2.75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.75">
      <c r="A39" s="86" t="s">
        <v>67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</sheetData>
  <sheetProtection sheet="1" objects="1" scenarios="1" selectLockedCells="1"/>
  <mergeCells count="21">
    <mergeCell ref="A36:K36"/>
    <mergeCell ref="A37:K37"/>
    <mergeCell ref="A39:K39"/>
    <mergeCell ref="A38:K38"/>
    <mergeCell ref="A31:E31"/>
    <mergeCell ref="A33:K33"/>
    <mergeCell ref="A34:K34"/>
    <mergeCell ref="A35:K35"/>
    <mergeCell ref="A9:B9"/>
    <mergeCell ref="G5:H5"/>
    <mergeCell ref="G6:H6"/>
    <mergeCell ref="G7:H7"/>
    <mergeCell ref="G8:H8"/>
    <mergeCell ref="G9:H9"/>
    <mergeCell ref="A5:B5"/>
    <mergeCell ref="A6:B6"/>
    <mergeCell ref="A7:B7"/>
    <mergeCell ref="A1:K1"/>
    <mergeCell ref="A2:K2"/>
    <mergeCell ref="A8:B8"/>
    <mergeCell ref="E3:F3"/>
  </mergeCells>
  <printOptions horizontalCentered="1" verticalCentered="1"/>
  <pageMargins left="0.5" right="0.5" top="0.25" bottom="0.25" header="0.25" footer="0.25"/>
  <pageSetup horizontalDpi="600" verticalDpi="600" orientation="landscape" r:id="rId1"/>
  <headerFooter alignWithMargins="0">
    <oddHeader>&amp;R&amp;8Medicare Supplement 
Benchmark Ratio and 
Refund Calculation Form
- Group</oddHeader>
    <oddFooter>&amp;LFORM RPA-MS4&amp;C&amp;8&amp;P&amp;RRevised 2009 effective on or after June 1,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0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7.7109375" style="0" customWidth="1"/>
    <col min="4" max="5" width="11.7109375" style="0" customWidth="1"/>
    <col min="6" max="6" width="23.7109375" style="0" customWidth="1"/>
    <col min="7" max="7" width="25.7109375" style="0" customWidth="1"/>
    <col min="9" max="9" width="11.28125" style="0" customWidth="1"/>
  </cols>
  <sheetData>
    <row r="2" spans="1:7" ht="12.75">
      <c r="A2" s="81" t="s">
        <v>0</v>
      </c>
      <c r="B2" s="81"/>
      <c r="C2" s="81"/>
      <c r="D2" s="81"/>
      <c r="E2" s="81"/>
      <c r="F2" s="81"/>
      <c r="G2" s="81"/>
    </row>
    <row r="3" spans="1:7" ht="12.75">
      <c r="A3" s="92" t="s">
        <v>94</v>
      </c>
      <c r="B3" s="92"/>
      <c r="C3" s="92"/>
      <c r="D3" s="92"/>
      <c r="E3" s="92"/>
      <c r="F3" s="71">
        <f>'Benchmark Ratio (GROUP)'!G3</f>
        <v>0</v>
      </c>
      <c r="G3" s="11"/>
    </row>
    <row r="4" spans="1:7" ht="12.75">
      <c r="A4" s="2"/>
      <c r="B4" s="2"/>
      <c r="C4" s="2"/>
      <c r="D4" s="2"/>
      <c r="E4" s="2"/>
      <c r="F4" s="2"/>
      <c r="G4" s="2"/>
    </row>
    <row r="5" spans="1:7" ht="15" customHeight="1">
      <c r="A5" s="1" t="s">
        <v>82</v>
      </c>
      <c r="B5" s="1"/>
      <c r="C5" s="7"/>
      <c r="D5" s="70">
        <f>'Benchmark Ratio (GROUP)'!C5</f>
        <v>0</v>
      </c>
      <c r="E5" s="47"/>
      <c r="F5" s="47"/>
      <c r="G5" s="47"/>
    </row>
    <row r="6" spans="1:7" ht="15" customHeight="1">
      <c r="A6" s="1" t="s">
        <v>83</v>
      </c>
      <c r="B6" s="1"/>
      <c r="C6" s="7"/>
      <c r="D6" s="70">
        <f>'Benchmark Ratio (GROUP)'!C6</f>
        <v>0</v>
      </c>
      <c r="E6" s="47"/>
      <c r="F6" s="47"/>
      <c r="G6" s="47"/>
    </row>
    <row r="7" spans="1:7" ht="15" customHeight="1">
      <c r="A7" s="1" t="s">
        <v>84</v>
      </c>
      <c r="B7" s="1"/>
      <c r="C7" s="7"/>
      <c r="D7" s="70">
        <f>'Benchmark Ratio (GROUP)'!C7</f>
        <v>0</v>
      </c>
      <c r="E7" s="47"/>
      <c r="F7" s="47"/>
      <c r="G7" s="47"/>
    </row>
    <row r="8" spans="1:7" ht="15" customHeight="1">
      <c r="A8" s="1" t="s">
        <v>72</v>
      </c>
      <c r="B8" s="1"/>
      <c r="C8" s="7"/>
      <c r="D8" s="70">
        <f>'Benchmark Ratio (GROUP)'!C8</f>
        <v>0</v>
      </c>
      <c r="E8" s="47"/>
      <c r="F8" s="47"/>
      <c r="G8" s="47"/>
    </row>
    <row r="9" spans="1:7" ht="15" customHeight="1">
      <c r="A9" s="1" t="s">
        <v>73</v>
      </c>
      <c r="B9" s="1"/>
      <c r="C9" s="7"/>
      <c r="D9" s="70">
        <f>'Benchmark Ratio (GROUP)'!C9</f>
        <v>0</v>
      </c>
      <c r="E9" s="47"/>
      <c r="F9" s="47"/>
      <c r="G9" s="47"/>
    </row>
    <row r="10" spans="1:7" ht="15" customHeight="1">
      <c r="A10" s="1" t="s">
        <v>78</v>
      </c>
      <c r="B10" s="1"/>
      <c r="C10" s="7"/>
      <c r="D10" s="70">
        <f>'Benchmark Ratio (GROUP)'!I5</f>
        <v>0</v>
      </c>
      <c r="E10" s="47"/>
      <c r="F10" s="47"/>
      <c r="G10" s="47"/>
    </row>
    <row r="11" spans="1:7" ht="15" customHeight="1">
      <c r="A11" s="1" t="s">
        <v>74</v>
      </c>
      <c r="B11" s="1"/>
      <c r="C11" s="7"/>
      <c r="D11" s="70">
        <f>'Benchmark Ratio (GROUP)'!I6</f>
        <v>0</v>
      </c>
      <c r="E11" s="47"/>
      <c r="F11" s="47"/>
      <c r="G11" s="47"/>
    </row>
    <row r="12" spans="1:7" ht="15" customHeight="1">
      <c r="A12" s="1" t="s">
        <v>75</v>
      </c>
      <c r="B12" s="1"/>
      <c r="C12" s="7"/>
      <c r="D12" s="70">
        <f>'Benchmark Ratio (GROUP)'!I7</f>
        <v>0</v>
      </c>
      <c r="E12" s="47"/>
      <c r="F12" s="47"/>
      <c r="G12" s="47"/>
    </row>
    <row r="13" spans="1:7" ht="15" customHeight="1">
      <c r="A13" s="1" t="s">
        <v>85</v>
      </c>
      <c r="B13" s="1"/>
      <c r="C13" s="7"/>
      <c r="D13" s="70">
        <f>'Benchmark Ratio (GROUP)'!I8</f>
        <v>0</v>
      </c>
      <c r="E13" s="47"/>
      <c r="F13" s="47"/>
      <c r="G13" s="47"/>
    </row>
    <row r="14" spans="1:7" ht="15" customHeight="1">
      <c r="A14" s="1" t="s">
        <v>77</v>
      </c>
      <c r="B14" s="1"/>
      <c r="C14" s="7"/>
      <c r="D14" s="70">
        <f>'Benchmark Ratio (GROUP)'!I9</f>
        <v>0</v>
      </c>
      <c r="E14" s="47"/>
      <c r="F14" s="47"/>
      <c r="G14" s="47"/>
    </row>
    <row r="15" ht="18.75" customHeight="1"/>
    <row r="16" spans="1:7" ht="14.25">
      <c r="A16" s="9" t="s">
        <v>1</v>
      </c>
      <c r="B16" s="31"/>
      <c r="C16" s="31"/>
      <c r="D16" s="31"/>
      <c r="E16" s="31"/>
      <c r="F16" s="9" t="s">
        <v>18</v>
      </c>
      <c r="G16" s="9" t="s">
        <v>19</v>
      </c>
    </row>
    <row r="17" spans="1:7" ht="14.25" customHeight="1">
      <c r="A17" s="9">
        <v>1</v>
      </c>
      <c r="B17" s="30" t="s">
        <v>2</v>
      </c>
      <c r="C17" s="31"/>
      <c r="D17" s="31"/>
      <c r="E17" s="32"/>
      <c r="F17" s="45"/>
      <c r="G17" s="45"/>
    </row>
    <row r="18" spans="1:7" ht="14.25" customHeight="1">
      <c r="A18" s="9"/>
      <c r="B18" s="25" t="s">
        <v>86</v>
      </c>
      <c r="C18" s="3" t="s">
        <v>87</v>
      </c>
      <c r="D18" s="3"/>
      <c r="E18" s="12"/>
      <c r="F18" s="63"/>
      <c r="G18" s="63"/>
    </row>
    <row r="19" spans="1:7" ht="14.25">
      <c r="A19" s="9"/>
      <c r="B19" s="25" t="s">
        <v>91</v>
      </c>
      <c r="C19" s="3" t="s">
        <v>90</v>
      </c>
      <c r="D19" s="3"/>
      <c r="E19" s="12"/>
      <c r="F19" s="63"/>
      <c r="G19" s="63"/>
    </row>
    <row r="20" spans="1:7" ht="14.25" customHeight="1">
      <c r="A20" s="9"/>
      <c r="B20" s="33" t="s">
        <v>92</v>
      </c>
      <c r="C20" s="3" t="s">
        <v>88</v>
      </c>
      <c r="D20" s="3"/>
      <c r="E20" s="3"/>
      <c r="F20" s="64">
        <f>F18-F19</f>
        <v>0</v>
      </c>
      <c r="G20" s="64">
        <f>G18-G19</f>
        <v>0</v>
      </c>
    </row>
    <row r="21" spans="1:7" ht="14.25" customHeight="1">
      <c r="A21" s="9">
        <v>2</v>
      </c>
      <c r="B21" s="30" t="s">
        <v>3</v>
      </c>
      <c r="C21" s="31"/>
      <c r="D21" s="31"/>
      <c r="E21" s="32"/>
      <c r="F21" s="65"/>
      <c r="G21" s="66"/>
    </row>
    <row r="22" spans="1:7" ht="14.25" customHeight="1">
      <c r="A22" s="9">
        <v>3</v>
      </c>
      <c r="B22" s="30" t="s">
        <v>89</v>
      </c>
      <c r="C22" s="31"/>
      <c r="D22" s="31"/>
      <c r="E22" s="32"/>
      <c r="F22" s="67">
        <f>F20+F21</f>
        <v>0</v>
      </c>
      <c r="G22" s="64">
        <f>G20+G21</f>
        <v>0</v>
      </c>
    </row>
    <row r="23" spans="1:7" ht="14.25" customHeight="1">
      <c r="A23" s="9">
        <v>4</v>
      </c>
      <c r="B23" s="30" t="s">
        <v>4</v>
      </c>
      <c r="C23" s="31"/>
      <c r="D23" s="31"/>
      <c r="E23" s="31"/>
      <c r="F23" s="32"/>
      <c r="G23" s="63"/>
    </row>
    <row r="24" spans="1:7" ht="14.25" customHeight="1">
      <c r="A24" s="23">
        <v>5</v>
      </c>
      <c r="B24" s="30" t="s">
        <v>5</v>
      </c>
      <c r="C24" s="31"/>
      <c r="D24" s="31"/>
      <c r="E24" s="31"/>
      <c r="F24" s="32"/>
      <c r="G24" s="68"/>
    </row>
    <row r="25" spans="1:7" ht="14.25" customHeight="1">
      <c r="A25" s="9">
        <v>6</v>
      </c>
      <c r="B25" s="31" t="s">
        <v>6</v>
      </c>
      <c r="C25" s="31"/>
      <c r="D25" s="31"/>
      <c r="E25" s="31"/>
      <c r="F25" s="32"/>
      <c r="G25" s="63"/>
    </row>
    <row r="26" spans="1:7" ht="30" customHeight="1">
      <c r="A26" s="34">
        <v>7</v>
      </c>
      <c r="B26" s="101" t="s">
        <v>100</v>
      </c>
      <c r="C26" s="102"/>
      <c r="D26" s="102"/>
      <c r="E26" s="102"/>
      <c r="F26" s="103"/>
      <c r="G26" s="56" t="str">
        <f>'Benchmark Ratio (GROUP)'!F31</f>
        <v>-</v>
      </c>
    </row>
    <row r="27" spans="1:7" ht="43.5" customHeight="1">
      <c r="A27" s="34">
        <v>8</v>
      </c>
      <c r="B27" s="93" t="s">
        <v>98</v>
      </c>
      <c r="C27" s="99"/>
      <c r="D27" s="99"/>
      <c r="E27" s="99"/>
      <c r="F27" s="100"/>
      <c r="G27" s="49" t="str">
        <f>IF(ISERROR(ROUND(G22/(F22-G25),3)),"-",(ROUND(G22/(F22-G25),3)))</f>
        <v>-</v>
      </c>
    </row>
    <row r="28" spans="1:7" ht="38.25" customHeight="1">
      <c r="A28" s="34">
        <v>9</v>
      </c>
      <c r="B28" s="93" t="s">
        <v>93</v>
      </c>
      <c r="C28" s="94"/>
      <c r="D28" s="94"/>
      <c r="E28" s="94"/>
      <c r="F28" s="95"/>
      <c r="G28" s="63"/>
    </row>
    <row r="29" spans="1:9" ht="14.25" customHeight="1">
      <c r="A29" s="23">
        <v>10</v>
      </c>
      <c r="B29" s="30" t="s">
        <v>7</v>
      </c>
      <c r="C29" s="31"/>
      <c r="D29" s="31"/>
      <c r="E29" s="31"/>
      <c r="F29" s="32"/>
      <c r="G29" s="46" t="str">
        <f>IF(ISBLANK(G28),"-",IF(G28&gt;=10000,"0%",IF(G28&gt;=5000,"5%",IF(G28&gt;=2500,"7.5%",IF(G28&gt;=1000,"10%",IF(G28&gt;=500,"15%",IF(G28&gt;=0,"No credibility")))))))</f>
        <v>-</v>
      </c>
      <c r="I29" s="51"/>
    </row>
    <row r="30" ht="15" customHeight="1"/>
    <row r="31" spans="3:7" ht="17.25" customHeight="1" thickBot="1">
      <c r="C31" s="2"/>
      <c r="D31" s="96" t="s">
        <v>8</v>
      </c>
      <c r="E31" s="96"/>
      <c r="F31" s="96"/>
      <c r="G31" s="2"/>
    </row>
    <row r="32" spans="3:7" ht="12.75">
      <c r="C32" s="1"/>
      <c r="D32" s="104" t="s">
        <v>9</v>
      </c>
      <c r="E32" s="105"/>
      <c r="F32" s="106"/>
      <c r="G32" s="1"/>
    </row>
    <row r="33" spans="4:6" ht="13.5" thickBot="1">
      <c r="D33" s="41"/>
      <c r="E33" s="42" t="s">
        <v>10</v>
      </c>
      <c r="F33" s="43" t="s">
        <v>11</v>
      </c>
    </row>
    <row r="34" spans="4:6" ht="12.75">
      <c r="D34" s="35"/>
      <c r="E34" s="36" t="s">
        <v>12</v>
      </c>
      <c r="F34" s="39">
        <v>0</v>
      </c>
    </row>
    <row r="35" spans="4:6" ht="12.75">
      <c r="D35" s="35"/>
      <c r="E35" s="36" t="s">
        <v>13</v>
      </c>
      <c r="F35" s="39">
        <v>0.05</v>
      </c>
    </row>
    <row r="36" spans="4:6" ht="12.75">
      <c r="D36" s="35"/>
      <c r="E36" s="36" t="s">
        <v>14</v>
      </c>
      <c r="F36" s="39">
        <v>0.075</v>
      </c>
    </row>
    <row r="37" spans="4:7" ht="12.75">
      <c r="D37" s="35"/>
      <c r="E37" s="36" t="s">
        <v>15</v>
      </c>
      <c r="F37" s="39">
        <v>0.1</v>
      </c>
      <c r="G37" s="29"/>
    </row>
    <row r="38" spans="4:6" ht="12.75">
      <c r="D38" s="37"/>
      <c r="E38" s="38" t="s">
        <v>16</v>
      </c>
      <c r="F38" s="40">
        <v>0.15</v>
      </c>
    </row>
    <row r="39" spans="3:7" ht="13.5" thickBot="1">
      <c r="C39" s="1"/>
      <c r="D39" s="89" t="s">
        <v>17</v>
      </c>
      <c r="E39" s="90"/>
      <c r="F39" s="91"/>
      <c r="G39" s="1"/>
    </row>
    <row r="40" ht="16.5" customHeight="1"/>
    <row r="41" spans="1:7" ht="12.75">
      <c r="A41" s="5" t="s">
        <v>20</v>
      </c>
      <c r="B41" s="4"/>
      <c r="C41" s="4"/>
      <c r="D41" s="4"/>
      <c r="E41" s="4"/>
      <c r="F41" s="4"/>
      <c r="G41" s="4"/>
    </row>
    <row r="42" spans="1:7" ht="12.75">
      <c r="A42" s="5" t="s">
        <v>21</v>
      </c>
      <c r="B42" s="4"/>
      <c r="C42" s="4"/>
      <c r="D42" s="4"/>
      <c r="E42" s="4"/>
      <c r="F42" s="4"/>
      <c r="G42" s="4"/>
    </row>
    <row r="43" spans="1:7" ht="12.75">
      <c r="A43" s="5" t="s">
        <v>22</v>
      </c>
      <c r="B43" s="4"/>
      <c r="C43" s="4"/>
      <c r="D43" s="4"/>
      <c r="E43" s="4"/>
      <c r="F43" s="4"/>
      <c r="G43" s="4"/>
    </row>
    <row r="44" spans="1:7" ht="12.75">
      <c r="A44" s="5" t="s">
        <v>23</v>
      </c>
      <c r="B44" s="4"/>
      <c r="C44" s="4"/>
      <c r="D44" s="4"/>
      <c r="E44" s="4"/>
      <c r="F44" s="4"/>
      <c r="G44" s="4"/>
    </row>
    <row r="45" spans="1:7" ht="12.75">
      <c r="A45" s="5" t="s">
        <v>24</v>
      </c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 t="s">
        <v>58</v>
      </c>
      <c r="B47" s="4"/>
      <c r="C47" s="4"/>
      <c r="D47" s="4"/>
      <c r="E47" s="4"/>
      <c r="F47" s="4"/>
      <c r="G47" s="4"/>
    </row>
    <row r="48" spans="1:7" ht="12.75">
      <c r="A48" s="96" t="s">
        <v>25</v>
      </c>
      <c r="B48" s="96"/>
      <c r="C48" s="96"/>
      <c r="D48" s="96"/>
      <c r="E48" s="96"/>
      <c r="F48" s="96"/>
      <c r="G48" s="96"/>
    </row>
    <row r="49" spans="1:7" ht="9" customHeight="1">
      <c r="A49" s="2"/>
      <c r="B49" s="2"/>
      <c r="C49" s="2"/>
      <c r="D49" s="2"/>
      <c r="E49" s="2"/>
      <c r="F49" s="2"/>
      <c r="G49" s="2"/>
    </row>
    <row r="50" spans="1:7" ht="12.75">
      <c r="A50" s="81" t="s">
        <v>0</v>
      </c>
      <c r="B50" s="81"/>
      <c r="C50" s="81"/>
      <c r="D50" s="81"/>
      <c r="E50" s="81"/>
      <c r="F50" s="81"/>
      <c r="G50" s="81"/>
    </row>
    <row r="51" spans="1:7" ht="12.75">
      <c r="A51" s="92" t="s">
        <v>94</v>
      </c>
      <c r="B51" s="92"/>
      <c r="C51" s="92"/>
      <c r="D51" s="92"/>
      <c r="E51" s="92"/>
      <c r="F51" s="48">
        <f>F3</f>
        <v>0</v>
      </c>
      <c r="G51" s="11"/>
    </row>
    <row r="52" spans="1:7" ht="7.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1" t="s">
        <v>82</v>
      </c>
      <c r="B53" s="1"/>
      <c r="C53" s="7"/>
      <c r="D53" s="70">
        <f>D5</f>
        <v>0</v>
      </c>
      <c r="E53" s="47"/>
      <c r="F53" s="47"/>
      <c r="G53" s="47"/>
    </row>
    <row r="54" spans="1:7" ht="15" customHeight="1">
      <c r="A54" s="1" t="s">
        <v>83</v>
      </c>
      <c r="B54" s="1"/>
      <c r="C54" s="7"/>
      <c r="D54" s="80">
        <f>D6</f>
        <v>0</v>
      </c>
      <c r="E54" s="47"/>
      <c r="F54" s="47"/>
      <c r="G54" s="47"/>
    </row>
    <row r="55" spans="1:7" ht="15" customHeight="1">
      <c r="A55" s="1" t="s">
        <v>84</v>
      </c>
      <c r="B55" s="1"/>
      <c r="C55" s="7"/>
      <c r="D55" s="80">
        <f aca="true" t="shared" si="0" ref="D55:D62">D7</f>
        <v>0</v>
      </c>
      <c r="E55" s="47"/>
      <c r="F55" s="47"/>
      <c r="G55" s="47"/>
    </row>
    <row r="56" spans="1:7" ht="15" customHeight="1">
      <c r="A56" s="1" t="s">
        <v>72</v>
      </c>
      <c r="B56" s="1"/>
      <c r="C56" s="7"/>
      <c r="D56" s="80">
        <f t="shared" si="0"/>
        <v>0</v>
      </c>
      <c r="E56" s="47"/>
      <c r="F56" s="47"/>
      <c r="G56" s="47"/>
    </row>
    <row r="57" spans="1:7" ht="15" customHeight="1">
      <c r="A57" s="1" t="s">
        <v>73</v>
      </c>
      <c r="B57" s="1"/>
      <c r="C57" s="7"/>
      <c r="D57" s="80">
        <f>D9</f>
        <v>0</v>
      </c>
      <c r="E57" s="47"/>
      <c r="F57" s="47"/>
      <c r="G57" s="47"/>
    </row>
    <row r="58" spans="1:7" ht="15" customHeight="1">
      <c r="A58" s="1" t="s">
        <v>78</v>
      </c>
      <c r="B58" s="1"/>
      <c r="C58" s="7"/>
      <c r="D58" s="80">
        <f t="shared" si="0"/>
        <v>0</v>
      </c>
      <c r="E58" s="47"/>
      <c r="F58" s="47"/>
      <c r="G58" s="47"/>
    </row>
    <row r="59" spans="1:7" ht="15" customHeight="1">
      <c r="A59" s="1" t="s">
        <v>74</v>
      </c>
      <c r="B59" s="1"/>
      <c r="C59" s="7"/>
      <c r="D59" s="80">
        <f t="shared" si="0"/>
        <v>0</v>
      </c>
      <c r="E59" s="47"/>
      <c r="F59" s="47"/>
      <c r="G59" s="47"/>
    </row>
    <row r="60" spans="1:7" ht="15" customHeight="1">
      <c r="A60" s="1" t="s">
        <v>75</v>
      </c>
      <c r="B60" s="1"/>
      <c r="C60" s="7"/>
      <c r="D60" s="80">
        <f t="shared" si="0"/>
        <v>0</v>
      </c>
      <c r="E60" s="47"/>
      <c r="F60" s="47"/>
      <c r="G60" s="47"/>
    </row>
    <row r="61" spans="1:7" ht="15" customHeight="1">
      <c r="A61" s="1" t="s">
        <v>85</v>
      </c>
      <c r="B61" s="1"/>
      <c r="C61" s="7"/>
      <c r="D61" s="80">
        <f t="shared" si="0"/>
        <v>0</v>
      </c>
      <c r="E61" s="47"/>
      <c r="F61" s="47"/>
      <c r="G61" s="47"/>
    </row>
    <row r="62" spans="1:7" ht="15" customHeight="1">
      <c r="A62" s="1" t="s">
        <v>77</v>
      </c>
      <c r="B62" s="1"/>
      <c r="C62" s="7"/>
      <c r="D62" s="80">
        <f t="shared" si="0"/>
        <v>0</v>
      </c>
      <c r="E62" s="47"/>
      <c r="F62" s="47"/>
      <c r="G62" s="47"/>
    </row>
    <row r="64" spans="1:7" ht="26.25" customHeight="1">
      <c r="A64" s="44">
        <v>11</v>
      </c>
      <c r="B64" s="93" t="s">
        <v>95</v>
      </c>
      <c r="C64" s="94"/>
      <c r="D64" s="94"/>
      <c r="E64" s="94"/>
      <c r="F64" s="95"/>
      <c r="G64" s="46" t="str">
        <f>IF(ISERROR(G27+G29),"-",(G27+G29))</f>
        <v>-</v>
      </c>
    </row>
    <row r="65" spans="1:7" ht="12.75">
      <c r="A65" s="83"/>
      <c r="B65" s="83"/>
      <c r="C65" s="83"/>
      <c r="D65" s="83"/>
      <c r="E65" s="83"/>
      <c r="F65" s="83"/>
      <c r="G65" s="83"/>
    </row>
    <row r="66" ht="12.75">
      <c r="A66" t="s">
        <v>26</v>
      </c>
    </row>
    <row r="67" ht="12.75">
      <c r="A67" t="s">
        <v>99</v>
      </c>
    </row>
    <row r="69" spans="1:7" ht="40.5" customHeight="1">
      <c r="A69" s="44">
        <v>12</v>
      </c>
      <c r="B69" s="93" t="s">
        <v>96</v>
      </c>
      <c r="C69" s="94"/>
      <c r="D69" s="94"/>
      <c r="E69" s="94"/>
      <c r="F69" s="95"/>
      <c r="G69" s="69" t="str">
        <f>IF(ISERROR((F22-G25)*G64),"-",((F22-G25)*G64))</f>
        <v>-</v>
      </c>
    </row>
    <row r="70" spans="1:7" ht="43.5" customHeight="1">
      <c r="A70" s="44">
        <v>13</v>
      </c>
      <c r="B70" s="93" t="s">
        <v>97</v>
      </c>
      <c r="C70" s="94"/>
      <c r="D70" s="94"/>
      <c r="E70" s="94"/>
      <c r="F70" s="95"/>
      <c r="G70" s="69" t="str">
        <f>IF(ISERROR(F22-G25-(G69/G26)),"-",(F22-G25-(G69/G26)))</f>
        <v>-</v>
      </c>
    </row>
    <row r="71" spans="1:7" ht="18" customHeight="1">
      <c r="A71" s="44">
        <v>14</v>
      </c>
      <c r="B71" s="93" t="s">
        <v>101</v>
      </c>
      <c r="C71" s="94"/>
      <c r="D71" s="94"/>
      <c r="E71" s="94"/>
      <c r="F71" s="95"/>
      <c r="G71" s="63"/>
    </row>
    <row r="72" spans="1:7" ht="16.5" customHeight="1">
      <c r="A72" s="44">
        <v>15</v>
      </c>
      <c r="B72" s="98" t="s">
        <v>102</v>
      </c>
      <c r="C72" s="94"/>
      <c r="D72" s="94"/>
      <c r="E72" s="94"/>
      <c r="F72" s="95"/>
      <c r="G72" s="79">
        <f>G71*0.005</f>
        <v>0</v>
      </c>
    </row>
    <row r="73" ht="8.25" customHeight="1"/>
    <row r="74" ht="12.75">
      <c r="A74" s="6" t="s">
        <v>103</v>
      </c>
    </row>
    <row r="75" ht="12.75">
      <c r="A75" s="6" t="s">
        <v>104</v>
      </c>
    </row>
    <row r="76" ht="12.75">
      <c r="A76" s="6" t="s">
        <v>105</v>
      </c>
    </row>
    <row r="77" ht="9" customHeight="1">
      <c r="A77" s="6"/>
    </row>
    <row r="78" ht="12.75">
      <c r="A78" t="s">
        <v>27</v>
      </c>
    </row>
    <row r="79" ht="15.75" customHeight="1"/>
    <row r="80" spans="6:7" ht="24.75" customHeight="1">
      <c r="F80" s="97"/>
      <c r="G80" s="97"/>
    </row>
    <row r="81" spans="6:7" ht="12.75">
      <c r="F81" s="83" t="s">
        <v>28</v>
      </c>
      <c r="G81" s="83"/>
    </row>
    <row r="82" spans="6:7" ht="12.75">
      <c r="F82" s="83"/>
      <c r="G82" s="83"/>
    </row>
    <row r="83" spans="6:7" ht="20.25" customHeight="1">
      <c r="F83" s="97"/>
      <c r="G83" s="97"/>
    </row>
    <row r="84" spans="6:7" ht="12.75">
      <c r="F84" s="83" t="s">
        <v>30</v>
      </c>
      <c r="G84" s="83"/>
    </row>
    <row r="85" spans="6:7" ht="12.75">
      <c r="F85" s="83"/>
      <c r="G85" s="83"/>
    </row>
    <row r="86" spans="6:7" ht="20.25" customHeight="1">
      <c r="F86" s="97"/>
      <c r="G86" s="97"/>
    </row>
    <row r="87" spans="6:7" ht="12.75">
      <c r="F87" s="83" t="s">
        <v>31</v>
      </c>
      <c r="G87" s="83"/>
    </row>
    <row r="88" spans="6:7" ht="12.75">
      <c r="F88" s="83"/>
      <c r="G88" s="83"/>
    </row>
    <row r="89" spans="6:7" ht="20.25" customHeight="1">
      <c r="F89" s="107"/>
      <c r="G89" s="108"/>
    </row>
    <row r="90" spans="6:7" ht="12.75">
      <c r="F90" s="83" t="s">
        <v>29</v>
      </c>
      <c r="G90" s="83"/>
    </row>
  </sheetData>
  <sheetProtection sheet="1" objects="1" scenarios="1" selectLockedCells="1"/>
  <mergeCells count="29">
    <mergeCell ref="F90:G90"/>
    <mergeCell ref="F82:G82"/>
    <mergeCell ref="F80:G80"/>
    <mergeCell ref="D31:F31"/>
    <mergeCell ref="D32:F32"/>
    <mergeCell ref="F86:G86"/>
    <mergeCell ref="F87:G87"/>
    <mergeCell ref="F88:G88"/>
    <mergeCell ref="F89:G89"/>
    <mergeCell ref="F81:G81"/>
    <mergeCell ref="A2:G2"/>
    <mergeCell ref="A3:E3"/>
    <mergeCell ref="B27:F27"/>
    <mergeCell ref="B28:F28"/>
    <mergeCell ref="B26:F26"/>
    <mergeCell ref="F83:G83"/>
    <mergeCell ref="F84:G84"/>
    <mergeCell ref="F85:G85"/>
    <mergeCell ref="B70:F70"/>
    <mergeCell ref="B71:F71"/>
    <mergeCell ref="B72:F72"/>
    <mergeCell ref="D39:F39"/>
    <mergeCell ref="A50:G50"/>
    <mergeCell ref="A51:E51"/>
    <mergeCell ref="B69:F69"/>
    <mergeCell ref="A65:E65"/>
    <mergeCell ref="F65:G65"/>
    <mergeCell ref="B64:F64"/>
    <mergeCell ref="A48:G48"/>
  </mergeCells>
  <printOptions horizontalCentered="1" verticalCentered="1"/>
  <pageMargins left="0.5" right="0.5" top="0.5" bottom="0.5" header="0.5" footer="0.5"/>
  <pageSetup horizontalDpi="600" verticalDpi="600" orientation="portrait" r:id="rId1"/>
  <headerFooter alignWithMargins="0">
    <oddHeader>&amp;R&amp;8Medicare Supplement 
Benchmark Ratio and 
Refund Calculation Form 
- Group</oddHeader>
    <oddFooter>&amp;LFORM RPA-MS4&amp;C&amp;P&amp;RRevised 2009 effective on or after June 1,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mbendiner</dc:creator>
  <cp:keywords/>
  <dc:description/>
  <cp:lastModifiedBy>mbendiner</cp:lastModifiedBy>
  <cp:lastPrinted>2012-03-14T18:53:04Z</cp:lastPrinted>
  <dcterms:created xsi:type="dcterms:W3CDTF">2012-02-17T23:06:51Z</dcterms:created>
  <dcterms:modified xsi:type="dcterms:W3CDTF">2012-03-14T18:53:07Z</dcterms:modified>
  <cp:category/>
  <cp:version/>
  <cp:contentType/>
  <cp:contentStatus/>
</cp:coreProperties>
</file>